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<sst xmlns="http://schemas.openxmlformats.org/spreadsheetml/2006/main" count="129" uniqueCount="58">
  <si>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</si>
  <si>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</si>
  <si>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</si>
  <si>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</si>
  <si>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</si>
  <si>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</si>
  <si>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</si>
  <si>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</si>
  <si>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</si>
  <si>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</si>
  <si>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</si>
  <si>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</si>
  <si>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МБОУ ДОД "Детская школа искусств"                                       с. Михайловка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</si>
  <si>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</si>
  <si>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</si>
  <si>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</si>
  <si>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</si>
  <si>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</si>
  <si>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</si>
  <si>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</si>
  <si>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</si>
  <si>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МКОУ  "Методическая служба обеспечения образовательных учреждений"</t>
  </si>
  <si>
    <t>МКОУ СОШ с. Абрамовка</t>
  </si>
  <si>
    <t>МКОУ СОШ с. Григорьевка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</si>
  <si>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</si>
  <si>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</si>
  <si>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</si>
  <si>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</si>
  <si>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 с. Осиновка</t>
  </si>
  <si>
    <t>МКОУ СОШ с. Первомайское</t>
  </si>
  <si>
    <t>МКОУ СОШ с. Ширяевка</t>
  </si>
  <si>
    <t>МКОУ СОШ № 1                                 пос. Новошахтинский</t>
  </si>
  <si>
    <t>МОБУ СОШ  № 2                      пос. Новошахтинский</t>
  </si>
  <si>
    <t>МКОУ ООШ с. Даниловка</t>
  </si>
  <si>
    <t>МКОУ ООШ с. Николаевка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</si>
  <si>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</si>
  <si>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</si>
  <si>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</si>
  <si>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</si>
  <si>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</si>
  <si>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</si>
  <si>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</si>
  <si>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МОБУ ДОД ЦДТ с. Михайловка</t>
  </si>
  <si>
    <t>МОБУ ДОД ДЮСШ с. Михайловка</t>
  </si>
  <si>
    <t>МДОБУ "Журавлик" (с учетом д/с с.Горное)</t>
  </si>
  <si>
    <t>Всего по учреждениям</t>
  </si>
  <si>
    <t>Итого по образованию</t>
  </si>
  <si>
    <t>МКУ "УОТОД Администрации Михайловского 
муниципального
района"</t>
  </si>
  <si>
    <t>итого по МКУ "УОТОД АММР"</t>
  </si>
  <si>
    <t>Лимиты потребления электроэнергии на 2016 год для 
учреждений, финансируемых из местного бюджета</t>
  </si>
  <si>
    <t>Наименование
потребителей</t>
  </si>
  <si>
    <t>Лимит на
2016 год</t>
  </si>
  <si>
    <t>ед. изм.</t>
  </si>
  <si>
    <t>индекс-дефлятор цен - 109,2%</t>
  </si>
  <si>
    <t>тариф с учетом индекса-дефлятора 2016г. - 6,16 руб/квт-ч</t>
  </si>
  <si>
    <t>МДОБУ "Березка" (с учетом д/с с.Ляличи)</t>
  </si>
  <si>
    <t>МБУ МФЦ</t>
  </si>
  <si>
    <t xml:space="preserve">Приложение 2
к постановлению администрации  
Михайловского муниципального района
от 27.08.2015 № 712-па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</si>
</sst>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1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12" fillId="0" borderId="13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2" fontId="3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20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pane xSplit="7" ySplit="6" topLeftCell="H5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O1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9.625" style="18" customWidth="1"/>
    <col min="4" max="4" width="8.375" style="0" customWidth="1"/>
    <col min="5" max="5" width="8.125" style="0" customWidth="1"/>
    <col min="6" max="6" width="9.00390625" style="0" customWidth="1"/>
    <col min="7" max="7" width="7.875" style="0" customWidth="1"/>
    <col min="8" max="8" width="7.1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3" width="7.125" style="0" customWidth="1"/>
    <col min="14" max="14" width="8.25390625" style="0" customWidth="1"/>
    <col min="15" max="15" width="8.125" style="0" customWidth="1"/>
  </cols>
  <sheetData>
    <row r="1" spans="1:15" ht="68.25" customHeight="1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5.25" customHeigh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4.75" customHeight="1">
      <c r="A3" s="3"/>
      <c r="B3" s="3"/>
      <c r="C3" s="16"/>
      <c r="D3" s="3"/>
      <c r="E3" s="3"/>
      <c r="F3" s="3"/>
      <c r="G3" s="3"/>
      <c r="H3" s="3"/>
      <c r="I3" s="4"/>
      <c r="J3" s="60" t="s">
        <v>54</v>
      </c>
      <c r="K3" s="60"/>
      <c r="L3" s="60"/>
      <c r="M3" s="60"/>
      <c r="N3" s="60"/>
      <c r="O3" s="60"/>
    </row>
    <row r="4" spans="1:15" ht="8.25" customHeight="1">
      <c r="A4" s="3"/>
      <c r="B4" s="3"/>
      <c r="C4" s="16"/>
      <c r="D4" s="3"/>
      <c r="E4" s="3"/>
      <c r="F4" s="3"/>
      <c r="G4" s="3"/>
      <c r="H4" s="3"/>
      <c r="I4" s="4"/>
      <c r="J4" s="60"/>
      <c r="K4" s="60"/>
      <c r="L4" s="60"/>
      <c r="M4" s="60"/>
      <c r="N4" s="60"/>
      <c r="O4" s="60"/>
    </row>
    <row r="5" spans="1:15" ht="12.75" customHeight="1">
      <c r="A5" s="3"/>
      <c r="B5" s="3"/>
      <c r="C5" s="16"/>
      <c r="D5" s="3"/>
      <c r="E5" s="3"/>
      <c r="F5" s="3"/>
      <c r="G5" s="3"/>
      <c r="H5" s="3"/>
      <c r="I5" s="4" t="s">
        <v>7</v>
      </c>
      <c r="J5" s="60" t="s">
        <v>53</v>
      </c>
      <c r="K5" s="60"/>
      <c r="L5" s="60"/>
      <c r="M5" s="60"/>
      <c r="N5" s="60"/>
      <c r="O5" s="60"/>
    </row>
    <row r="6" spans="1:16" s="1" customFormat="1" ht="26.25" customHeight="1">
      <c r="A6" s="36" t="s">
        <v>50</v>
      </c>
      <c r="B6" s="31" t="s">
        <v>52</v>
      </c>
      <c r="C6" s="30" t="s">
        <v>51</v>
      </c>
      <c r="D6" s="32" t="s">
        <v>13</v>
      </c>
      <c r="E6" s="32" t="s">
        <v>14</v>
      </c>
      <c r="F6" s="32" t="s">
        <v>0</v>
      </c>
      <c r="G6" s="32" t="s">
        <v>15</v>
      </c>
      <c r="H6" s="32" t="s">
        <v>1</v>
      </c>
      <c r="I6" s="32" t="s">
        <v>2</v>
      </c>
      <c r="J6" s="32" t="s">
        <v>5</v>
      </c>
      <c r="K6" s="32" t="s">
        <v>16</v>
      </c>
      <c r="L6" s="32" t="s">
        <v>17</v>
      </c>
      <c r="M6" s="32" t="s">
        <v>18</v>
      </c>
      <c r="N6" s="32" t="s">
        <v>19</v>
      </c>
      <c r="O6" s="32" t="s">
        <v>20</v>
      </c>
      <c r="P6" s="2"/>
    </row>
    <row r="7" spans="1:16" s="8" customFormat="1" ht="19.5" customHeight="1">
      <c r="A7" s="54" t="s">
        <v>10</v>
      </c>
      <c r="B7" s="5" t="s">
        <v>3</v>
      </c>
      <c r="C7" s="17">
        <f>D7+E7+F7+G7+H7+I7+J7+K7+L7+M7+N7+O7</f>
        <v>38.62</v>
      </c>
      <c r="D7" s="28">
        <v>6.64</v>
      </c>
      <c r="E7" s="29">
        <v>7.75</v>
      </c>
      <c r="F7" s="29">
        <v>5.29</v>
      </c>
      <c r="G7" s="29">
        <v>2.48</v>
      </c>
      <c r="H7" s="29">
        <v>1.91</v>
      </c>
      <c r="I7" s="29">
        <v>1.16</v>
      </c>
      <c r="J7" s="29">
        <v>1.18</v>
      </c>
      <c r="K7" s="29">
        <v>1.75</v>
      </c>
      <c r="L7" s="29">
        <v>1.8</v>
      </c>
      <c r="M7" s="29">
        <v>1.86</v>
      </c>
      <c r="N7" s="29">
        <v>2</v>
      </c>
      <c r="O7" s="29">
        <v>4.8</v>
      </c>
      <c r="P7" s="7"/>
    </row>
    <row r="8" spans="1:16" s="8" customFormat="1" ht="30.75" customHeight="1">
      <c r="A8" s="55"/>
      <c r="B8" s="5" t="s">
        <v>4</v>
      </c>
      <c r="C8" s="17">
        <f>D8+E8+F8+G8+H8+I8+J8+K8+L8+M8+N8+O8</f>
        <v>237.8992</v>
      </c>
      <c r="D8" s="24">
        <f>D7*6.16</f>
        <v>40.9024</v>
      </c>
      <c r="E8" s="24">
        <f aca="true" t="shared" si="0" ref="E8:O8">E7*6.16</f>
        <v>47.74</v>
      </c>
      <c r="F8" s="24">
        <f t="shared" si="0"/>
        <v>32.5864</v>
      </c>
      <c r="G8" s="24">
        <f t="shared" si="0"/>
        <v>15.2768</v>
      </c>
      <c r="H8" s="24">
        <f t="shared" si="0"/>
        <v>11.7656</v>
      </c>
      <c r="I8" s="24">
        <f t="shared" si="0"/>
        <v>7.1456</v>
      </c>
      <c r="J8" s="24">
        <f t="shared" si="0"/>
        <v>7.2688</v>
      </c>
      <c r="K8" s="24">
        <f t="shared" si="0"/>
        <v>10.780000000000001</v>
      </c>
      <c r="L8" s="24">
        <f t="shared" si="0"/>
        <v>11.088000000000001</v>
      </c>
      <c r="M8" s="24">
        <f t="shared" si="0"/>
        <v>11.457600000000001</v>
      </c>
      <c r="N8" s="24">
        <f t="shared" si="0"/>
        <v>12.32</v>
      </c>
      <c r="O8" s="24">
        <f t="shared" si="0"/>
        <v>29.567999999999998</v>
      </c>
      <c r="P8" s="7"/>
    </row>
    <row r="9" spans="1:16" s="8" customFormat="1" ht="16.5" customHeight="1">
      <c r="A9" s="62" t="s">
        <v>47</v>
      </c>
      <c r="B9" s="26" t="s">
        <v>3</v>
      </c>
      <c r="C9" s="17">
        <f>SUM(D9:O9)</f>
        <v>109</v>
      </c>
      <c r="D9" s="24">
        <v>9.2</v>
      </c>
      <c r="E9" s="25">
        <v>9.6</v>
      </c>
      <c r="F9" s="25">
        <v>9.2</v>
      </c>
      <c r="G9" s="25">
        <v>9.4</v>
      </c>
      <c r="H9" s="25">
        <v>7.8</v>
      </c>
      <c r="I9" s="25">
        <v>9.3</v>
      </c>
      <c r="J9" s="25">
        <v>9.3</v>
      </c>
      <c r="K9" s="25">
        <v>7.8</v>
      </c>
      <c r="L9" s="25">
        <v>9.4</v>
      </c>
      <c r="M9" s="25">
        <v>9.2</v>
      </c>
      <c r="N9" s="25">
        <v>9.6</v>
      </c>
      <c r="O9" s="25">
        <v>9.2</v>
      </c>
      <c r="P9" s="7"/>
    </row>
    <row r="10" spans="1:16" s="8" customFormat="1" ht="27.75" customHeight="1">
      <c r="A10" s="63"/>
      <c r="B10" s="26" t="s">
        <v>4</v>
      </c>
      <c r="C10" s="17">
        <f aca="true" t="shared" si="1" ref="C10:C71">D10+E10+F10+G10+H10+I10+J10+K10+L10+M10+N10+O10</f>
        <v>671.44</v>
      </c>
      <c r="D10" s="24">
        <f>D9*6.16</f>
        <v>56.672</v>
      </c>
      <c r="E10" s="24">
        <f aca="true" t="shared" si="2" ref="E10:O10">E9*6.16</f>
        <v>59.135999999999996</v>
      </c>
      <c r="F10" s="24">
        <f t="shared" si="2"/>
        <v>56.672</v>
      </c>
      <c r="G10" s="24">
        <f t="shared" si="2"/>
        <v>57.904</v>
      </c>
      <c r="H10" s="24">
        <f t="shared" si="2"/>
        <v>48.048</v>
      </c>
      <c r="I10" s="24">
        <f t="shared" si="2"/>
        <v>57.288000000000004</v>
      </c>
      <c r="J10" s="24">
        <f t="shared" si="2"/>
        <v>57.288000000000004</v>
      </c>
      <c r="K10" s="24">
        <f t="shared" si="2"/>
        <v>48.048</v>
      </c>
      <c r="L10" s="24">
        <f t="shared" si="2"/>
        <v>57.904</v>
      </c>
      <c r="M10" s="24">
        <f t="shared" si="2"/>
        <v>56.672</v>
      </c>
      <c r="N10" s="24">
        <f t="shared" si="2"/>
        <v>59.135999999999996</v>
      </c>
      <c r="O10" s="24">
        <f t="shared" si="2"/>
        <v>56.672</v>
      </c>
      <c r="P10" s="7"/>
    </row>
    <row r="11" spans="1:16" s="8" customFormat="1" ht="16.5" customHeight="1">
      <c r="A11" s="62" t="s">
        <v>47</v>
      </c>
      <c r="B11" s="26" t="s">
        <v>3</v>
      </c>
      <c r="C11" s="17">
        <f>SUM(D11:O11)</f>
        <v>403.59999999999997</v>
      </c>
      <c r="D11" s="24">
        <v>33.637</v>
      </c>
      <c r="E11" s="25">
        <v>33.633</v>
      </c>
      <c r="F11" s="25">
        <v>33.633</v>
      </c>
      <c r="G11" s="25">
        <v>33.633</v>
      </c>
      <c r="H11" s="25">
        <v>33.633</v>
      </c>
      <c r="I11" s="25">
        <v>33.633</v>
      </c>
      <c r="J11" s="25">
        <v>33.633</v>
      </c>
      <c r="K11" s="25">
        <v>33.633</v>
      </c>
      <c r="L11" s="25">
        <v>33.633</v>
      </c>
      <c r="M11" s="25">
        <v>33.633</v>
      </c>
      <c r="N11" s="25">
        <v>33.633</v>
      </c>
      <c r="O11" s="25">
        <v>33.633</v>
      </c>
      <c r="P11" s="7"/>
    </row>
    <row r="12" spans="1:16" s="8" customFormat="1" ht="27.75" customHeight="1">
      <c r="A12" s="63"/>
      <c r="B12" s="26" t="s">
        <v>4</v>
      </c>
      <c r="C12" s="17">
        <f>D12+E12+F12+G12+H12+I12+J12+K12+L12+M12+N12+O12</f>
        <v>2486.176</v>
      </c>
      <c r="D12" s="24">
        <f>D11*6.16</f>
        <v>207.20392</v>
      </c>
      <c r="E12" s="24">
        <f aca="true" t="shared" si="3" ref="E12:O12">E11*6.16</f>
        <v>207.17928000000003</v>
      </c>
      <c r="F12" s="24">
        <f t="shared" si="3"/>
        <v>207.17928000000003</v>
      </c>
      <c r="G12" s="24">
        <f t="shared" si="3"/>
        <v>207.17928000000003</v>
      </c>
      <c r="H12" s="24">
        <f t="shared" si="3"/>
        <v>207.17928000000003</v>
      </c>
      <c r="I12" s="24">
        <f t="shared" si="3"/>
        <v>207.17928000000003</v>
      </c>
      <c r="J12" s="24">
        <f t="shared" si="3"/>
        <v>207.17928000000003</v>
      </c>
      <c r="K12" s="24">
        <f t="shared" si="3"/>
        <v>207.17928000000003</v>
      </c>
      <c r="L12" s="24">
        <f t="shared" si="3"/>
        <v>207.17928000000003</v>
      </c>
      <c r="M12" s="24">
        <f t="shared" si="3"/>
        <v>207.17928000000003</v>
      </c>
      <c r="N12" s="24">
        <f t="shared" si="3"/>
        <v>207.17928000000003</v>
      </c>
      <c r="O12" s="24">
        <f t="shared" si="3"/>
        <v>207.17928000000003</v>
      </c>
      <c r="P12" s="7"/>
    </row>
    <row r="13" spans="1:16" s="8" customFormat="1" ht="16.5" customHeight="1">
      <c r="A13" s="43" t="s">
        <v>48</v>
      </c>
      <c r="B13" s="26" t="s">
        <v>3</v>
      </c>
      <c r="C13" s="17">
        <f>SUM(C9,C11)</f>
        <v>512.5999999999999</v>
      </c>
      <c r="D13" s="17">
        <f aca="true" t="shared" si="4" ref="D13:O13">SUM(D9,D11)</f>
        <v>42.837</v>
      </c>
      <c r="E13" s="17">
        <f t="shared" si="4"/>
        <v>43.233000000000004</v>
      </c>
      <c r="F13" s="17">
        <f t="shared" si="4"/>
        <v>42.833</v>
      </c>
      <c r="G13" s="17">
        <f t="shared" si="4"/>
        <v>43.033</v>
      </c>
      <c r="H13" s="17">
        <f t="shared" si="4"/>
        <v>41.433</v>
      </c>
      <c r="I13" s="17">
        <f t="shared" si="4"/>
        <v>42.93300000000001</v>
      </c>
      <c r="J13" s="17">
        <f t="shared" si="4"/>
        <v>42.93300000000001</v>
      </c>
      <c r="K13" s="17">
        <f t="shared" si="4"/>
        <v>41.433</v>
      </c>
      <c r="L13" s="17">
        <f t="shared" si="4"/>
        <v>43.033</v>
      </c>
      <c r="M13" s="17">
        <f t="shared" si="4"/>
        <v>42.833</v>
      </c>
      <c r="N13" s="17">
        <f t="shared" si="4"/>
        <v>43.233000000000004</v>
      </c>
      <c r="O13" s="17">
        <f t="shared" si="4"/>
        <v>42.833</v>
      </c>
      <c r="P13" s="7"/>
    </row>
    <row r="14" spans="1:16" s="8" customFormat="1" ht="18" customHeight="1">
      <c r="A14" s="61"/>
      <c r="B14" s="26" t="s">
        <v>4</v>
      </c>
      <c r="C14" s="17">
        <f>SUM(C10,C12)</f>
        <v>3157.616</v>
      </c>
      <c r="D14" s="17">
        <f>SUM(D10,D12)</f>
        <v>263.87592</v>
      </c>
      <c r="E14" s="17">
        <f aca="true" t="shared" si="5" ref="E14:O14">SUM(E10,E12)</f>
        <v>266.31528000000003</v>
      </c>
      <c r="F14" s="17">
        <f t="shared" si="5"/>
        <v>263.85128000000003</v>
      </c>
      <c r="G14" s="17">
        <f t="shared" si="5"/>
        <v>265.08328000000006</v>
      </c>
      <c r="H14" s="17">
        <f t="shared" si="5"/>
        <v>255.22728000000004</v>
      </c>
      <c r="I14" s="17">
        <f t="shared" si="5"/>
        <v>264.46728</v>
      </c>
      <c r="J14" s="17">
        <f t="shared" si="5"/>
        <v>264.46728</v>
      </c>
      <c r="K14" s="17">
        <f t="shared" si="5"/>
        <v>255.22728000000004</v>
      </c>
      <c r="L14" s="17">
        <f t="shared" si="5"/>
        <v>265.08328000000006</v>
      </c>
      <c r="M14" s="17">
        <f t="shared" si="5"/>
        <v>263.85128000000003</v>
      </c>
      <c r="N14" s="17">
        <f t="shared" si="5"/>
        <v>266.31528000000003</v>
      </c>
      <c r="O14" s="17">
        <f t="shared" si="5"/>
        <v>263.85128000000003</v>
      </c>
      <c r="P14" s="7"/>
    </row>
    <row r="15" spans="1:16" s="8" customFormat="1" ht="15" customHeight="1">
      <c r="A15" s="54" t="s">
        <v>12</v>
      </c>
      <c r="B15" s="5" t="s">
        <v>3</v>
      </c>
      <c r="C15" s="17">
        <f t="shared" si="1"/>
        <v>10.500000000000002</v>
      </c>
      <c r="D15" s="24">
        <v>1.18</v>
      </c>
      <c r="E15" s="25">
        <v>1.1</v>
      </c>
      <c r="F15" s="25">
        <v>0.93</v>
      </c>
      <c r="G15" s="25">
        <v>0.98</v>
      </c>
      <c r="H15" s="25">
        <v>0.94</v>
      </c>
      <c r="I15" s="25">
        <v>0.45</v>
      </c>
      <c r="J15" s="25">
        <v>0.27</v>
      </c>
      <c r="K15" s="25">
        <v>0.36</v>
      </c>
      <c r="L15" s="25">
        <v>0.7</v>
      </c>
      <c r="M15" s="25">
        <v>0.85</v>
      </c>
      <c r="N15" s="25">
        <v>1.42</v>
      </c>
      <c r="O15" s="25">
        <v>1.32</v>
      </c>
      <c r="P15" s="7"/>
    </row>
    <row r="16" spans="1:16" s="8" customFormat="1" ht="21" customHeight="1">
      <c r="A16" s="55"/>
      <c r="B16" s="5" t="s">
        <v>4</v>
      </c>
      <c r="C16" s="17">
        <f t="shared" si="1"/>
        <v>64.67999999999999</v>
      </c>
      <c r="D16" s="24">
        <f>D15*6.16</f>
        <v>7.2688</v>
      </c>
      <c r="E16" s="24">
        <f aca="true" t="shared" si="6" ref="E16:O16">E15*6.16</f>
        <v>6.776000000000001</v>
      </c>
      <c r="F16" s="24">
        <f t="shared" si="6"/>
        <v>5.728800000000001</v>
      </c>
      <c r="G16" s="24">
        <f t="shared" si="6"/>
        <v>6.0368</v>
      </c>
      <c r="H16" s="24">
        <f t="shared" si="6"/>
        <v>5.7904</v>
      </c>
      <c r="I16" s="24">
        <f t="shared" si="6"/>
        <v>2.7720000000000002</v>
      </c>
      <c r="J16" s="24">
        <f t="shared" si="6"/>
        <v>1.6632000000000002</v>
      </c>
      <c r="K16" s="24">
        <f t="shared" si="6"/>
        <v>2.2176</v>
      </c>
      <c r="L16" s="24">
        <f t="shared" si="6"/>
        <v>4.311999999999999</v>
      </c>
      <c r="M16" s="24">
        <f t="shared" si="6"/>
        <v>5.236</v>
      </c>
      <c r="N16" s="24">
        <f t="shared" si="6"/>
        <v>8.7472</v>
      </c>
      <c r="O16" s="24">
        <f t="shared" si="6"/>
        <v>8.1312</v>
      </c>
      <c r="P16" s="7"/>
    </row>
    <row r="17" spans="1:16" s="1" customFormat="1" ht="18.75" customHeight="1">
      <c r="A17" s="54" t="s">
        <v>21</v>
      </c>
      <c r="B17" s="5" t="s">
        <v>3</v>
      </c>
      <c r="C17" s="17">
        <f t="shared" si="1"/>
        <v>54.4</v>
      </c>
      <c r="D17" s="24">
        <v>6</v>
      </c>
      <c r="E17" s="25">
        <v>6.3</v>
      </c>
      <c r="F17" s="25">
        <v>6</v>
      </c>
      <c r="G17" s="25">
        <v>5.5</v>
      </c>
      <c r="H17" s="25">
        <v>5</v>
      </c>
      <c r="I17" s="25">
        <v>4</v>
      </c>
      <c r="J17" s="25">
        <v>3</v>
      </c>
      <c r="K17" s="25">
        <v>3</v>
      </c>
      <c r="L17" s="25">
        <v>3.1</v>
      </c>
      <c r="M17" s="25">
        <v>3.5</v>
      </c>
      <c r="N17" s="25">
        <v>4</v>
      </c>
      <c r="O17" s="25">
        <v>5</v>
      </c>
      <c r="P17" s="2"/>
    </row>
    <row r="18" spans="1:15" ht="29.25" customHeight="1">
      <c r="A18" s="55"/>
      <c r="B18" s="5" t="s">
        <v>4</v>
      </c>
      <c r="C18" s="17">
        <f t="shared" si="1"/>
        <v>335.104</v>
      </c>
      <c r="D18" s="24">
        <f>D17*6.16</f>
        <v>36.96</v>
      </c>
      <c r="E18" s="24">
        <f aca="true" t="shared" si="7" ref="E18:O18">E17*6.16</f>
        <v>38.808</v>
      </c>
      <c r="F18" s="24">
        <f t="shared" si="7"/>
        <v>36.96</v>
      </c>
      <c r="G18" s="24">
        <f t="shared" si="7"/>
        <v>33.88</v>
      </c>
      <c r="H18" s="24">
        <f t="shared" si="7"/>
        <v>30.8</v>
      </c>
      <c r="I18" s="24">
        <f t="shared" si="7"/>
        <v>24.64</v>
      </c>
      <c r="J18" s="24">
        <f t="shared" si="7"/>
        <v>18.48</v>
      </c>
      <c r="K18" s="24">
        <f t="shared" si="7"/>
        <v>18.48</v>
      </c>
      <c r="L18" s="24">
        <f t="shared" si="7"/>
        <v>19.096</v>
      </c>
      <c r="M18" s="24">
        <f t="shared" si="7"/>
        <v>21.560000000000002</v>
      </c>
      <c r="N18" s="24">
        <f t="shared" si="7"/>
        <v>24.64</v>
      </c>
      <c r="O18" s="24">
        <f t="shared" si="7"/>
        <v>30.8</v>
      </c>
    </row>
    <row r="19" spans="1:15" s="9" customFormat="1" ht="20.25" customHeight="1">
      <c r="A19" s="56" t="s">
        <v>22</v>
      </c>
      <c r="B19" s="5" t="s">
        <v>3</v>
      </c>
      <c r="C19" s="17">
        <f>SUM(D19:O19)</f>
        <v>26.7</v>
      </c>
      <c r="D19" s="25">
        <v>2.4</v>
      </c>
      <c r="E19" s="25">
        <v>2.6</v>
      </c>
      <c r="F19" s="25">
        <v>2.5</v>
      </c>
      <c r="G19" s="25">
        <v>2.2</v>
      </c>
      <c r="H19" s="25">
        <v>2.1</v>
      </c>
      <c r="I19" s="25">
        <v>1.9</v>
      </c>
      <c r="J19" s="25">
        <v>1.7</v>
      </c>
      <c r="K19" s="25">
        <v>1.4</v>
      </c>
      <c r="L19" s="25">
        <v>2.1</v>
      </c>
      <c r="M19" s="25">
        <v>2.2</v>
      </c>
      <c r="N19" s="25">
        <v>2.6</v>
      </c>
      <c r="O19" s="25">
        <v>3</v>
      </c>
    </row>
    <row r="20" spans="1:15" s="9" customFormat="1" ht="15.75" customHeight="1">
      <c r="A20" s="57"/>
      <c r="B20" s="5" t="s">
        <v>4</v>
      </c>
      <c r="C20" s="17">
        <f>SUM(D20:O20)</f>
        <v>164.47199999999998</v>
      </c>
      <c r="D20" s="25">
        <f>D19*6.16</f>
        <v>14.783999999999999</v>
      </c>
      <c r="E20" s="25">
        <f aca="true" t="shared" si="8" ref="E20:O20">E19*6.16</f>
        <v>16.016000000000002</v>
      </c>
      <c r="F20" s="25">
        <f t="shared" si="8"/>
        <v>15.4</v>
      </c>
      <c r="G20" s="25">
        <f t="shared" si="8"/>
        <v>13.552000000000001</v>
      </c>
      <c r="H20" s="25">
        <f t="shared" si="8"/>
        <v>12.936000000000002</v>
      </c>
      <c r="I20" s="25">
        <f t="shared" si="8"/>
        <v>11.703999999999999</v>
      </c>
      <c r="J20" s="25">
        <f t="shared" si="8"/>
        <v>10.472</v>
      </c>
      <c r="K20" s="25">
        <f t="shared" si="8"/>
        <v>8.623999999999999</v>
      </c>
      <c r="L20" s="25">
        <f t="shared" si="8"/>
        <v>12.936000000000002</v>
      </c>
      <c r="M20" s="25">
        <f t="shared" si="8"/>
        <v>13.552000000000001</v>
      </c>
      <c r="N20" s="25">
        <f t="shared" si="8"/>
        <v>16.016000000000002</v>
      </c>
      <c r="O20" s="25">
        <f t="shared" si="8"/>
        <v>18.48</v>
      </c>
    </row>
    <row r="21" spans="1:15" ht="14.25">
      <c r="A21" s="52" t="s">
        <v>23</v>
      </c>
      <c r="B21" s="5" t="s">
        <v>3</v>
      </c>
      <c r="C21" s="27">
        <f t="shared" si="1"/>
        <v>11.700000000000001</v>
      </c>
      <c r="D21" s="25">
        <v>1</v>
      </c>
      <c r="E21" s="25">
        <v>1.1</v>
      </c>
      <c r="F21" s="25">
        <v>1</v>
      </c>
      <c r="G21" s="25">
        <v>0.9</v>
      </c>
      <c r="H21" s="25">
        <v>0.9</v>
      </c>
      <c r="I21" s="25">
        <v>0.9</v>
      </c>
      <c r="J21" s="25">
        <v>0.9</v>
      </c>
      <c r="K21" s="25">
        <v>0.65</v>
      </c>
      <c r="L21" s="25">
        <v>0.9</v>
      </c>
      <c r="M21" s="25">
        <v>1.1</v>
      </c>
      <c r="N21" s="25">
        <v>1.15</v>
      </c>
      <c r="O21" s="25">
        <v>1.2</v>
      </c>
    </row>
    <row r="22" spans="1:15" ht="14.25">
      <c r="A22" s="53"/>
      <c r="B22" s="5" t="s">
        <v>4</v>
      </c>
      <c r="C22" s="27">
        <f t="shared" si="1"/>
        <v>72.072</v>
      </c>
      <c r="D22" s="25">
        <f>D21*6.16</f>
        <v>6.16</v>
      </c>
      <c r="E22" s="25">
        <f aca="true" t="shared" si="9" ref="E22:O22">E21*6.16</f>
        <v>6.776000000000001</v>
      </c>
      <c r="F22" s="25">
        <f t="shared" si="9"/>
        <v>6.16</v>
      </c>
      <c r="G22" s="25">
        <f t="shared" si="9"/>
        <v>5.5440000000000005</v>
      </c>
      <c r="H22" s="25">
        <f t="shared" si="9"/>
        <v>5.5440000000000005</v>
      </c>
      <c r="I22" s="25">
        <f t="shared" si="9"/>
        <v>5.5440000000000005</v>
      </c>
      <c r="J22" s="25">
        <f t="shared" si="9"/>
        <v>5.5440000000000005</v>
      </c>
      <c r="K22" s="25">
        <f t="shared" si="9"/>
        <v>4.0040000000000004</v>
      </c>
      <c r="L22" s="25">
        <f t="shared" si="9"/>
        <v>5.5440000000000005</v>
      </c>
      <c r="M22" s="25">
        <f t="shared" si="9"/>
        <v>6.776000000000001</v>
      </c>
      <c r="N22" s="25">
        <f t="shared" si="9"/>
        <v>7.084</v>
      </c>
      <c r="O22" s="25">
        <f t="shared" si="9"/>
        <v>7.3919999999999995</v>
      </c>
    </row>
    <row r="23" spans="1:15" ht="14.25">
      <c r="A23" s="46" t="s">
        <v>24</v>
      </c>
      <c r="B23" s="5" t="s">
        <v>3</v>
      </c>
      <c r="C23" s="27">
        <f t="shared" si="1"/>
        <v>59.9</v>
      </c>
      <c r="D23" s="25">
        <v>5.1</v>
      </c>
      <c r="E23" s="25">
        <v>6.4</v>
      </c>
      <c r="F23" s="25">
        <v>5.8</v>
      </c>
      <c r="G23" s="25">
        <v>5.5</v>
      </c>
      <c r="H23" s="25">
        <v>4.8</v>
      </c>
      <c r="I23" s="25">
        <v>3.5</v>
      </c>
      <c r="J23" s="25">
        <v>3.3</v>
      </c>
      <c r="K23" s="25">
        <v>3.2</v>
      </c>
      <c r="L23" s="25">
        <v>4.2</v>
      </c>
      <c r="M23" s="25">
        <v>5.3</v>
      </c>
      <c r="N23" s="25">
        <v>6.3</v>
      </c>
      <c r="O23" s="25">
        <v>6.5</v>
      </c>
    </row>
    <row r="24" spans="1:15" ht="14.25">
      <c r="A24" s="47"/>
      <c r="B24" s="5" t="s">
        <v>4</v>
      </c>
      <c r="C24" s="27">
        <f t="shared" si="1"/>
        <v>368.9840000000001</v>
      </c>
      <c r="D24" s="25">
        <f>D23*6.16</f>
        <v>31.415999999999997</v>
      </c>
      <c r="E24" s="25">
        <f aca="true" t="shared" si="10" ref="E24:O24">E23*6.16</f>
        <v>39.42400000000001</v>
      </c>
      <c r="F24" s="25">
        <f t="shared" si="10"/>
        <v>35.728</v>
      </c>
      <c r="G24" s="25">
        <f t="shared" si="10"/>
        <v>33.88</v>
      </c>
      <c r="H24" s="25">
        <f t="shared" si="10"/>
        <v>29.567999999999998</v>
      </c>
      <c r="I24" s="25">
        <f t="shared" si="10"/>
        <v>21.560000000000002</v>
      </c>
      <c r="J24" s="25">
        <f t="shared" si="10"/>
        <v>20.328</v>
      </c>
      <c r="K24" s="25">
        <f t="shared" si="10"/>
        <v>19.712000000000003</v>
      </c>
      <c r="L24" s="25">
        <f t="shared" si="10"/>
        <v>25.872000000000003</v>
      </c>
      <c r="M24" s="25">
        <f t="shared" si="10"/>
        <v>32.647999999999996</v>
      </c>
      <c r="N24" s="25">
        <f t="shared" si="10"/>
        <v>38.808</v>
      </c>
      <c r="O24" s="25">
        <f t="shared" si="10"/>
        <v>40.04</v>
      </c>
    </row>
    <row r="25" spans="1:15" ht="14.25">
      <c r="A25" s="46" t="s">
        <v>25</v>
      </c>
      <c r="B25" s="5" t="s">
        <v>3</v>
      </c>
      <c r="C25" s="27">
        <f>SUM(D25:O25)</f>
        <v>20.1</v>
      </c>
      <c r="D25" s="25">
        <v>1.6</v>
      </c>
      <c r="E25" s="25">
        <v>1.9</v>
      </c>
      <c r="F25" s="25">
        <v>1.8</v>
      </c>
      <c r="G25" s="25">
        <v>1.8</v>
      </c>
      <c r="H25" s="25">
        <v>1.7</v>
      </c>
      <c r="I25" s="25">
        <v>1.7</v>
      </c>
      <c r="J25" s="25">
        <v>1.4</v>
      </c>
      <c r="K25" s="25">
        <v>0.6</v>
      </c>
      <c r="L25" s="25">
        <v>1.6</v>
      </c>
      <c r="M25" s="25">
        <v>1.9</v>
      </c>
      <c r="N25" s="25">
        <v>2</v>
      </c>
      <c r="O25" s="25">
        <v>2.1</v>
      </c>
    </row>
    <row r="26" spans="1:15" ht="14.25">
      <c r="A26" s="47"/>
      <c r="B26" s="5" t="s">
        <v>4</v>
      </c>
      <c r="C26" s="27">
        <f t="shared" si="1"/>
        <v>123.816</v>
      </c>
      <c r="D26" s="25">
        <f>D25*6.16</f>
        <v>9.856000000000002</v>
      </c>
      <c r="E26" s="25">
        <f aca="true" t="shared" si="11" ref="E26:O26">E25*6.16</f>
        <v>11.703999999999999</v>
      </c>
      <c r="F26" s="25">
        <f t="shared" si="11"/>
        <v>11.088000000000001</v>
      </c>
      <c r="G26" s="25">
        <f t="shared" si="11"/>
        <v>11.088000000000001</v>
      </c>
      <c r="H26" s="25">
        <f t="shared" si="11"/>
        <v>10.472</v>
      </c>
      <c r="I26" s="25">
        <f t="shared" si="11"/>
        <v>10.472</v>
      </c>
      <c r="J26" s="25">
        <f t="shared" si="11"/>
        <v>8.623999999999999</v>
      </c>
      <c r="K26" s="25">
        <f t="shared" si="11"/>
        <v>3.6959999999999997</v>
      </c>
      <c r="L26" s="25">
        <f t="shared" si="11"/>
        <v>9.856000000000002</v>
      </c>
      <c r="M26" s="25">
        <f t="shared" si="11"/>
        <v>11.703999999999999</v>
      </c>
      <c r="N26" s="25">
        <f t="shared" si="11"/>
        <v>12.32</v>
      </c>
      <c r="O26" s="25">
        <f t="shared" si="11"/>
        <v>12.936000000000002</v>
      </c>
    </row>
    <row r="27" spans="1:16" ht="14.25">
      <c r="A27" s="46" t="s">
        <v>26</v>
      </c>
      <c r="B27" s="5" t="s">
        <v>3</v>
      </c>
      <c r="C27" s="27">
        <f t="shared" si="1"/>
        <v>29</v>
      </c>
      <c r="D27" s="25">
        <v>2.9</v>
      </c>
      <c r="E27" s="25">
        <v>3.2</v>
      </c>
      <c r="F27" s="25">
        <v>3.1</v>
      </c>
      <c r="G27" s="25">
        <v>2.9</v>
      </c>
      <c r="H27" s="25">
        <v>2.8</v>
      </c>
      <c r="I27" s="25">
        <v>2.1</v>
      </c>
      <c r="J27" s="25">
        <v>1.3</v>
      </c>
      <c r="K27" s="25">
        <v>1</v>
      </c>
      <c r="L27" s="25">
        <v>2.1</v>
      </c>
      <c r="M27" s="25">
        <v>2.2</v>
      </c>
      <c r="N27" s="25">
        <v>2.4</v>
      </c>
      <c r="O27" s="25">
        <v>3</v>
      </c>
      <c r="P27" s="9"/>
    </row>
    <row r="28" spans="1:16" ht="14.25">
      <c r="A28" s="47"/>
      <c r="B28" s="5" t="s">
        <v>4</v>
      </c>
      <c r="C28" s="27">
        <f t="shared" si="1"/>
        <v>178.64</v>
      </c>
      <c r="D28" s="25">
        <f>D27*6.16</f>
        <v>17.864</v>
      </c>
      <c r="E28" s="25">
        <f aca="true" t="shared" si="12" ref="E28:O28">E27*6.16</f>
        <v>19.712000000000003</v>
      </c>
      <c r="F28" s="25">
        <f t="shared" si="12"/>
        <v>19.096</v>
      </c>
      <c r="G28" s="25">
        <f t="shared" si="12"/>
        <v>17.864</v>
      </c>
      <c r="H28" s="25">
        <f t="shared" si="12"/>
        <v>17.247999999999998</v>
      </c>
      <c r="I28" s="25">
        <f t="shared" si="12"/>
        <v>12.936000000000002</v>
      </c>
      <c r="J28" s="25">
        <f t="shared" si="12"/>
        <v>8.008000000000001</v>
      </c>
      <c r="K28" s="25">
        <f t="shared" si="12"/>
        <v>6.16</v>
      </c>
      <c r="L28" s="25">
        <f t="shared" si="12"/>
        <v>12.936000000000002</v>
      </c>
      <c r="M28" s="25">
        <f t="shared" si="12"/>
        <v>13.552000000000001</v>
      </c>
      <c r="N28" s="25">
        <f t="shared" si="12"/>
        <v>14.783999999999999</v>
      </c>
      <c r="O28" s="25">
        <f t="shared" si="12"/>
        <v>18.48</v>
      </c>
      <c r="P28" s="9"/>
    </row>
    <row r="29" spans="1:15" ht="14.25">
      <c r="A29" s="46" t="s">
        <v>27</v>
      </c>
      <c r="B29" s="5" t="s">
        <v>3</v>
      </c>
      <c r="C29" s="27">
        <f t="shared" si="1"/>
        <v>130</v>
      </c>
      <c r="D29" s="25">
        <v>13.8</v>
      </c>
      <c r="E29" s="25">
        <v>14.3</v>
      </c>
      <c r="F29" s="25">
        <v>13.3</v>
      </c>
      <c r="G29" s="25">
        <v>12.8</v>
      </c>
      <c r="H29" s="25">
        <v>11.2</v>
      </c>
      <c r="I29" s="25">
        <v>5.69</v>
      </c>
      <c r="J29" s="25">
        <v>5.76</v>
      </c>
      <c r="K29" s="25">
        <v>4</v>
      </c>
      <c r="L29" s="25">
        <v>9.2</v>
      </c>
      <c r="M29" s="25">
        <v>12</v>
      </c>
      <c r="N29" s="25">
        <v>13.85</v>
      </c>
      <c r="O29" s="25">
        <v>14.1</v>
      </c>
    </row>
    <row r="30" spans="1:15" ht="13.5" customHeight="1">
      <c r="A30" s="47"/>
      <c r="B30" s="5" t="s">
        <v>4</v>
      </c>
      <c r="C30" s="27">
        <f t="shared" si="1"/>
        <v>800.8000000000001</v>
      </c>
      <c r="D30" s="25">
        <f>D29*6.16</f>
        <v>85.00800000000001</v>
      </c>
      <c r="E30" s="25">
        <f aca="true" t="shared" si="13" ref="E30:O30">E29*6.16</f>
        <v>88.08800000000001</v>
      </c>
      <c r="F30" s="25">
        <f t="shared" si="13"/>
        <v>81.92800000000001</v>
      </c>
      <c r="G30" s="25">
        <f t="shared" si="13"/>
        <v>78.84800000000001</v>
      </c>
      <c r="H30" s="25">
        <f t="shared" si="13"/>
        <v>68.99199999999999</v>
      </c>
      <c r="I30" s="25">
        <f t="shared" si="13"/>
        <v>35.0504</v>
      </c>
      <c r="J30" s="25">
        <f t="shared" si="13"/>
        <v>35.4816</v>
      </c>
      <c r="K30" s="25">
        <f t="shared" si="13"/>
        <v>24.64</v>
      </c>
      <c r="L30" s="25">
        <f t="shared" si="13"/>
        <v>56.672</v>
      </c>
      <c r="M30" s="25">
        <f t="shared" si="13"/>
        <v>73.92</v>
      </c>
      <c r="N30" s="25">
        <f t="shared" si="13"/>
        <v>85.316</v>
      </c>
      <c r="O30" s="25">
        <f t="shared" si="13"/>
        <v>86.856</v>
      </c>
    </row>
    <row r="31" spans="1:15" ht="14.25">
      <c r="A31" s="46" t="s">
        <v>28</v>
      </c>
      <c r="B31" s="5" t="s">
        <v>3</v>
      </c>
      <c r="C31" s="27">
        <f t="shared" si="1"/>
        <v>78.7</v>
      </c>
      <c r="D31" s="25">
        <v>11.7</v>
      </c>
      <c r="E31" s="25">
        <v>11.7</v>
      </c>
      <c r="F31" s="25">
        <v>8.8</v>
      </c>
      <c r="G31" s="25">
        <v>6.1</v>
      </c>
      <c r="H31" s="25">
        <v>3.1</v>
      </c>
      <c r="I31" s="25">
        <v>2.9</v>
      </c>
      <c r="J31" s="25">
        <v>2.9</v>
      </c>
      <c r="K31" s="25">
        <v>2</v>
      </c>
      <c r="L31" s="25">
        <v>3.2</v>
      </c>
      <c r="M31" s="25">
        <v>7.4</v>
      </c>
      <c r="N31" s="25">
        <v>8.4</v>
      </c>
      <c r="O31" s="25">
        <v>10.5</v>
      </c>
    </row>
    <row r="32" spans="1:15" ht="14.25">
      <c r="A32" s="47"/>
      <c r="B32" s="5" t="s">
        <v>4</v>
      </c>
      <c r="C32" s="27">
        <f t="shared" si="1"/>
        <v>484.792</v>
      </c>
      <c r="D32" s="25">
        <f>D31*6.16</f>
        <v>72.072</v>
      </c>
      <c r="E32" s="25">
        <f aca="true" t="shared" si="14" ref="E32:O32">E31*6.16</f>
        <v>72.072</v>
      </c>
      <c r="F32" s="25">
        <f t="shared" si="14"/>
        <v>54.208000000000006</v>
      </c>
      <c r="G32" s="25">
        <f t="shared" si="14"/>
        <v>37.576</v>
      </c>
      <c r="H32" s="25">
        <f t="shared" si="14"/>
        <v>19.096</v>
      </c>
      <c r="I32" s="25">
        <f t="shared" si="14"/>
        <v>17.864</v>
      </c>
      <c r="J32" s="25">
        <f t="shared" si="14"/>
        <v>17.864</v>
      </c>
      <c r="K32" s="25">
        <f t="shared" si="14"/>
        <v>12.32</v>
      </c>
      <c r="L32" s="25">
        <f t="shared" si="14"/>
        <v>19.712000000000003</v>
      </c>
      <c r="M32" s="25">
        <f t="shared" si="14"/>
        <v>45.584</v>
      </c>
      <c r="N32" s="25">
        <f t="shared" si="14"/>
        <v>51.74400000000001</v>
      </c>
      <c r="O32" s="25">
        <f t="shared" si="14"/>
        <v>64.68</v>
      </c>
    </row>
    <row r="33" spans="1:15" ht="13.5" customHeight="1">
      <c r="A33" s="50" t="s">
        <v>29</v>
      </c>
      <c r="B33" s="5" t="s">
        <v>3</v>
      </c>
      <c r="C33" s="27">
        <f t="shared" si="1"/>
        <v>50.99999999999999</v>
      </c>
      <c r="D33" s="25">
        <v>5.93</v>
      </c>
      <c r="E33" s="25">
        <v>6.02</v>
      </c>
      <c r="F33" s="25">
        <v>6.38</v>
      </c>
      <c r="G33" s="25">
        <v>5.2</v>
      </c>
      <c r="H33" s="25">
        <v>2.62</v>
      </c>
      <c r="I33" s="25">
        <v>2</v>
      </c>
      <c r="J33" s="25">
        <v>1.86</v>
      </c>
      <c r="K33" s="25">
        <v>1.98</v>
      </c>
      <c r="L33" s="25">
        <v>2.33</v>
      </c>
      <c r="M33" s="25">
        <v>4.84</v>
      </c>
      <c r="N33" s="25">
        <v>5.51</v>
      </c>
      <c r="O33" s="25">
        <v>6.33</v>
      </c>
    </row>
    <row r="34" spans="1:15" ht="13.5" customHeight="1">
      <c r="A34" s="51"/>
      <c r="B34" s="5" t="s">
        <v>4</v>
      </c>
      <c r="C34" s="27">
        <f t="shared" si="1"/>
        <v>314.16</v>
      </c>
      <c r="D34" s="25">
        <f>D33*6.16</f>
        <v>36.5288</v>
      </c>
      <c r="E34" s="25">
        <f aca="true" t="shared" si="15" ref="E34:O34">E33*6.16</f>
        <v>37.0832</v>
      </c>
      <c r="F34" s="25">
        <f t="shared" si="15"/>
        <v>39.3008</v>
      </c>
      <c r="G34" s="25">
        <f t="shared" si="15"/>
        <v>32.032000000000004</v>
      </c>
      <c r="H34" s="25">
        <f t="shared" si="15"/>
        <v>16.139200000000002</v>
      </c>
      <c r="I34" s="25">
        <f t="shared" si="15"/>
        <v>12.32</v>
      </c>
      <c r="J34" s="25">
        <f t="shared" si="15"/>
        <v>11.457600000000001</v>
      </c>
      <c r="K34" s="25">
        <f t="shared" si="15"/>
        <v>12.1968</v>
      </c>
      <c r="L34" s="25">
        <f t="shared" si="15"/>
        <v>14.3528</v>
      </c>
      <c r="M34" s="25">
        <f t="shared" si="15"/>
        <v>29.8144</v>
      </c>
      <c r="N34" s="25">
        <f t="shared" si="15"/>
        <v>33.9416</v>
      </c>
      <c r="O34" s="25">
        <f t="shared" si="15"/>
        <v>38.9928</v>
      </c>
    </row>
    <row r="35" spans="1:15" ht="14.25">
      <c r="A35" s="46" t="s">
        <v>30</v>
      </c>
      <c r="B35" s="5" t="s">
        <v>3</v>
      </c>
      <c r="C35" s="27">
        <f t="shared" si="1"/>
        <v>32</v>
      </c>
      <c r="D35" s="25">
        <v>2.63</v>
      </c>
      <c r="E35" s="25">
        <v>3.03</v>
      </c>
      <c r="F35" s="25">
        <v>3.43</v>
      </c>
      <c r="G35" s="25">
        <v>2.83</v>
      </c>
      <c r="H35" s="25">
        <v>2.82</v>
      </c>
      <c r="I35" s="25">
        <v>2.22</v>
      </c>
      <c r="J35" s="25">
        <v>2.22</v>
      </c>
      <c r="K35" s="25">
        <v>1.32</v>
      </c>
      <c r="L35" s="25">
        <v>2.62</v>
      </c>
      <c r="M35" s="25">
        <v>2.72</v>
      </c>
      <c r="N35" s="25">
        <v>2.93</v>
      </c>
      <c r="O35" s="25">
        <v>3.23</v>
      </c>
    </row>
    <row r="36" spans="1:15" ht="14.25">
      <c r="A36" s="47"/>
      <c r="B36" s="5" t="s">
        <v>4</v>
      </c>
      <c r="C36" s="27">
        <f t="shared" si="1"/>
        <v>197.12</v>
      </c>
      <c r="D36" s="25">
        <f>D35*6.16</f>
        <v>16.2008</v>
      </c>
      <c r="E36" s="25">
        <f aca="true" t="shared" si="16" ref="E36:O36">E35*6.16</f>
        <v>18.6648</v>
      </c>
      <c r="F36" s="25">
        <f t="shared" si="16"/>
        <v>21.128800000000002</v>
      </c>
      <c r="G36" s="25">
        <f t="shared" si="16"/>
        <v>17.4328</v>
      </c>
      <c r="H36" s="25">
        <f t="shared" si="16"/>
        <v>17.371199999999998</v>
      </c>
      <c r="I36" s="25">
        <f t="shared" si="16"/>
        <v>13.675200000000002</v>
      </c>
      <c r="J36" s="25">
        <f t="shared" si="16"/>
        <v>13.675200000000002</v>
      </c>
      <c r="K36" s="25">
        <f t="shared" si="16"/>
        <v>8.1312</v>
      </c>
      <c r="L36" s="25">
        <f t="shared" si="16"/>
        <v>16.139200000000002</v>
      </c>
      <c r="M36" s="25">
        <f t="shared" si="16"/>
        <v>16.755200000000002</v>
      </c>
      <c r="N36" s="25">
        <f t="shared" si="16"/>
        <v>18.0488</v>
      </c>
      <c r="O36" s="25">
        <f t="shared" si="16"/>
        <v>19.8968</v>
      </c>
    </row>
    <row r="37" spans="1:15" ht="14.25">
      <c r="A37" s="46" t="s">
        <v>31</v>
      </c>
      <c r="B37" s="5" t="s">
        <v>3</v>
      </c>
      <c r="C37" s="27">
        <f t="shared" si="1"/>
        <v>42</v>
      </c>
      <c r="D37" s="25">
        <v>4.3</v>
      </c>
      <c r="E37" s="25">
        <v>4.8</v>
      </c>
      <c r="F37" s="25">
        <v>4.3</v>
      </c>
      <c r="G37" s="25">
        <v>3.8</v>
      </c>
      <c r="H37" s="25">
        <v>3.1</v>
      </c>
      <c r="I37" s="25">
        <v>2.1</v>
      </c>
      <c r="J37" s="25">
        <v>2.1</v>
      </c>
      <c r="K37" s="25">
        <v>1.1</v>
      </c>
      <c r="L37" s="25">
        <v>3.3</v>
      </c>
      <c r="M37" s="25">
        <v>3.8</v>
      </c>
      <c r="N37" s="25">
        <v>4.5</v>
      </c>
      <c r="O37" s="25">
        <v>4.8</v>
      </c>
    </row>
    <row r="38" spans="1:15" ht="14.25">
      <c r="A38" s="47"/>
      <c r="B38" s="5" t="s">
        <v>4</v>
      </c>
      <c r="C38" s="27">
        <f t="shared" si="1"/>
        <v>258.72</v>
      </c>
      <c r="D38" s="25">
        <f>D37*6.16</f>
        <v>26.488</v>
      </c>
      <c r="E38" s="25">
        <f aca="true" t="shared" si="17" ref="E38:O38">E37*6.16</f>
        <v>29.567999999999998</v>
      </c>
      <c r="F38" s="25">
        <f t="shared" si="17"/>
        <v>26.488</v>
      </c>
      <c r="G38" s="25">
        <f t="shared" si="17"/>
        <v>23.407999999999998</v>
      </c>
      <c r="H38" s="25">
        <f t="shared" si="17"/>
        <v>19.096</v>
      </c>
      <c r="I38" s="25">
        <f t="shared" si="17"/>
        <v>12.936000000000002</v>
      </c>
      <c r="J38" s="25">
        <f t="shared" si="17"/>
        <v>12.936000000000002</v>
      </c>
      <c r="K38" s="25">
        <f t="shared" si="17"/>
        <v>6.776000000000001</v>
      </c>
      <c r="L38" s="25">
        <f t="shared" si="17"/>
        <v>20.328</v>
      </c>
      <c r="M38" s="25">
        <f t="shared" si="17"/>
        <v>23.407999999999998</v>
      </c>
      <c r="N38" s="25">
        <f t="shared" si="17"/>
        <v>27.72</v>
      </c>
      <c r="O38" s="25">
        <f t="shared" si="17"/>
        <v>29.567999999999998</v>
      </c>
    </row>
    <row r="39" spans="1:15" ht="14.25">
      <c r="A39" s="46" t="s">
        <v>32</v>
      </c>
      <c r="B39" s="5" t="s">
        <v>3</v>
      </c>
      <c r="C39" s="27">
        <f t="shared" si="1"/>
        <v>85</v>
      </c>
      <c r="D39" s="25">
        <v>9</v>
      </c>
      <c r="E39" s="25">
        <v>9.5</v>
      </c>
      <c r="F39" s="25">
        <v>8.5</v>
      </c>
      <c r="G39" s="25">
        <v>6.3</v>
      </c>
      <c r="H39" s="25">
        <v>5.1</v>
      </c>
      <c r="I39" s="25">
        <v>4.6</v>
      </c>
      <c r="J39" s="25">
        <v>4.1</v>
      </c>
      <c r="K39" s="25">
        <v>3.9</v>
      </c>
      <c r="L39" s="25">
        <v>7.6</v>
      </c>
      <c r="M39" s="25">
        <v>8.1</v>
      </c>
      <c r="N39" s="25">
        <v>8.5</v>
      </c>
      <c r="O39" s="25">
        <v>9.8</v>
      </c>
    </row>
    <row r="40" spans="1:15" ht="14.25">
      <c r="A40" s="47"/>
      <c r="B40" s="5" t="s">
        <v>4</v>
      </c>
      <c r="C40" s="27">
        <f t="shared" si="1"/>
        <v>523.6</v>
      </c>
      <c r="D40" s="25">
        <f>D39*6.16</f>
        <v>55.44</v>
      </c>
      <c r="E40" s="25">
        <f aca="true" t="shared" si="18" ref="E40:O40">E39*6.16</f>
        <v>58.52</v>
      </c>
      <c r="F40" s="25">
        <f t="shared" si="18"/>
        <v>52.36</v>
      </c>
      <c r="G40" s="25">
        <f t="shared" si="18"/>
        <v>38.808</v>
      </c>
      <c r="H40" s="25">
        <f t="shared" si="18"/>
        <v>31.415999999999997</v>
      </c>
      <c r="I40" s="25">
        <f t="shared" si="18"/>
        <v>28.336</v>
      </c>
      <c r="J40" s="25">
        <f t="shared" si="18"/>
        <v>25.255999999999997</v>
      </c>
      <c r="K40" s="25">
        <f t="shared" si="18"/>
        <v>24.024</v>
      </c>
      <c r="L40" s="25">
        <f t="shared" si="18"/>
        <v>46.815999999999995</v>
      </c>
      <c r="M40" s="25">
        <f t="shared" si="18"/>
        <v>49.896</v>
      </c>
      <c r="N40" s="25">
        <f t="shared" si="18"/>
        <v>52.36</v>
      </c>
      <c r="O40" s="25">
        <f t="shared" si="18"/>
        <v>60.36800000000001</v>
      </c>
    </row>
    <row r="41" spans="1:15" ht="14.25">
      <c r="A41" s="46" t="s">
        <v>33</v>
      </c>
      <c r="B41" s="5" t="s">
        <v>3</v>
      </c>
      <c r="C41" s="17">
        <f t="shared" si="1"/>
        <v>52.800000000000004</v>
      </c>
      <c r="D41" s="25">
        <v>7.5</v>
      </c>
      <c r="E41" s="25">
        <v>7.5</v>
      </c>
      <c r="F41" s="25">
        <v>6</v>
      </c>
      <c r="G41" s="25">
        <v>4.5</v>
      </c>
      <c r="H41" s="25">
        <v>1.5</v>
      </c>
      <c r="I41" s="25">
        <v>1.3</v>
      </c>
      <c r="J41" s="25">
        <v>1.3</v>
      </c>
      <c r="K41" s="25">
        <v>0.8</v>
      </c>
      <c r="L41" s="25">
        <v>1.4</v>
      </c>
      <c r="M41" s="25">
        <v>5.4</v>
      </c>
      <c r="N41" s="25">
        <v>7.5</v>
      </c>
      <c r="O41" s="25">
        <v>8.1</v>
      </c>
    </row>
    <row r="42" spans="1:15" ht="14.25">
      <c r="A42" s="47"/>
      <c r="B42" s="5" t="s">
        <v>4</v>
      </c>
      <c r="C42" s="17">
        <f t="shared" si="1"/>
        <v>325.24800000000005</v>
      </c>
      <c r="D42" s="25">
        <f>D41*6.16</f>
        <v>46.2</v>
      </c>
      <c r="E42" s="25">
        <f aca="true" t="shared" si="19" ref="E42:O42">E41*6.16</f>
        <v>46.2</v>
      </c>
      <c r="F42" s="25">
        <f t="shared" si="19"/>
        <v>36.96</v>
      </c>
      <c r="G42" s="25">
        <f t="shared" si="19"/>
        <v>27.72</v>
      </c>
      <c r="H42" s="25">
        <f t="shared" si="19"/>
        <v>9.24</v>
      </c>
      <c r="I42" s="25">
        <f t="shared" si="19"/>
        <v>8.008000000000001</v>
      </c>
      <c r="J42" s="25">
        <f t="shared" si="19"/>
        <v>8.008000000000001</v>
      </c>
      <c r="K42" s="25">
        <f t="shared" si="19"/>
        <v>4.928000000000001</v>
      </c>
      <c r="L42" s="25">
        <f t="shared" si="19"/>
        <v>8.623999999999999</v>
      </c>
      <c r="M42" s="25">
        <f t="shared" si="19"/>
        <v>33.264</v>
      </c>
      <c r="N42" s="25">
        <f t="shared" si="19"/>
        <v>46.2</v>
      </c>
      <c r="O42" s="25">
        <f t="shared" si="19"/>
        <v>49.896</v>
      </c>
    </row>
    <row r="43" spans="1:15" ht="14.25">
      <c r="A43" s="46" t="s">
        <v>34</v>
      </c>
      <c r="B43" s="5" t="s">
        <v>3</v>
      </c>
      <c r="C43" s="17">
        <f t="shared" si="1"/>
        <v>17</v>
      </c>
      <c r="D43" s="25">
        <v>2.15</v>
      </c>
      <c r="E43" s="25">
        <v>2.07</v>
      </c>
      <c r="F43" s="25">
        <v>1.8</v>
      </c>
      <c r="G43" s="25">
        <v>1.55</v>
      </c>
      <c r="H43" s="25">
        <v>1.3</v>
      </c>
      <c r="I43" s="25">
        <v>0.275</v>
      </c>
      <c r="J43" s="29">
        <v>0.28</v>
      </c>
      <c r="K43" s="25">
        <v>0.035</v>
      </c>
      <c r="L43" s="29">
        <v>0.15</v>
      </c>
      <c r="M43" s="25">
        <v>1.43</v>
      </c>
      <c r="N43" s="25">
        <v>2.75</v>
      </c>
      <c r="O43" s="25">
        <v>3.21</v>
      </c>
    </row>
    <row r="44" spans="1:15" ht="14.25">
      <c r="A44" s="47"/>
      <c r="B44" s="5" t="s">
        <v>4</v>
      </c>
      <c r="C44" s="17">
        <f t="shared" si="1"/>
        <v>104.72000000000001</v>
      </c>
      <c r="D44" s="25">
        <f>D43*6.16</f>
        <v>13.244</v>
      </c>
      <c r="E44" s="25">
        <f aca="true" t="shared" si="20" ref="E44:O44">E43*6.16</f>
        <v>12.751199999999999</v>
      </c>
      <c r="F44" s="25">
        <f t="shared" si="20"/>
        <v>11.088000000000001</v>
      </c>
      <c r="G44" s="25">
        <f t="shared" si="20"/>
        <v>9.548</v>
      </c>
      <c r="H44" s="25">
        <f t="shared" si="20"/>
        <v>8.008000000000001</v>
      </c>
      <c r="I44" s="25">
        <f t="shared" si="20"/>
        <v>1.6940000000000002</v>
      </c>
      <c r="J44" s="25">
        <f t="shared" si="20"/>
        <v>1.7248</v>
      </c>
      <c r="K44" s="25">
        <f t="shared" si="20"/>
        <v>0.2156</v>
      </c>
      <c r="L44" s="25">
        <f t="shared" si="20"/>
        <v>0.9239999999999999</v>
      </c>
      <c r="M44" s="25">
        <f t="shared" si="20"/>
        <v>8.8088</v>
      </c>
      <c r="N44" s="25">
        <f t="shared" si="20"/>
        <v>16.94</v>
      </c>
      <c r="O44" s="25">
        <f t="shared" si="20"/>
        <v>19.773600000000002</v>
      </c>
    </row>
    <row r="45" spans="1:16" ht="14.25">
      <c r="A45" s="46" t="s">
        <v>11</v>
      </c>
      <c r="B45" s="5" t="s">
        <v>3</v>
      </c>
      <c r="C45" s="17">
        <f t="shared" si="1"/>
        <v>2.3</v>
      </c>
      <c r="D45" s="21">
        <v>0.21</v>
      </c>
      <c r="E45" s="25">
        <v>0.24</v>
      </c>
      <c r="F45" s="25">
        <v>0.23</v>
      </c>
      <c r="G45" s="25">
        <v>0.2</v>
      </c>
      <c r="H45" s="25">
        <v>0.2</v>
      </c>
      <c r="I45" s="25">
        <v>0.16</v>
      </c>
      <c r="J45" s="25">
        <v>0.08</v>
      </c>
      <c r="K45" s="25">
        <v>0.09</v>
      </c>
      <c r="L45" s="25">
        <v>0.22</v>
      </c>
      <c r="M45" s="25">
        <v>0.22</v>
      </c>
      <c r="N45" s="25">
        <v>0.2</v>
      </c>
      <c r="O45" s="25">
        <v>0.25</v>
      </c>
      <c r="P45" s="13"/>
    </row>
    <row r="46" spans="1:15" ht="14.25">
      <c r="A46" s="47"/>
      <c r="B46" s="5" t="s">
        <v>4</v>
      </c>
      <c r="C46" s="17">
        <f>D46+E46+F46+G46+H46+I46+J46+K46+L46+M46+N46+O46</f>
        <v>14.168</v>
      </c>
      <c r="D46" s="25">
        <f>D45*6.16</f>
        <v>1.2936</v>
      </c>
      <c r="E46" s="25">
        <f aca="true" t="shared" si="21" ref="E46:O46">E45*6.16</f>
        <v>1.4784</v>
      </c>
      <c r="F46" s="25">
        <f t="shared" si="21"/>
        <v>1.4168</v>
      </c>
      <c r="G46" s="25">
        <f t="shared" si="21"/>
        <v>1.2320000000000002</v>
      </c>
      <c r="H46" s="25">
        <f t="shared" si="21"/>
        <v>1.2320000000000002</v>
      </c>
      <c r="I46" s="25">
        <f t="shared" si="21"/>
        <v>0.9856</v>
      </c>
      <c r="J46" s="25">
        <f t="shared" si="21"/>
        <v>0.4928</v>
      </c>
      <c r="K46" s="25">
        <f t="shared" si="21"/>
        <v>0.5544</v>
      </c>
      <c r="L46" s="25">
        <f t="shared" si="21"/>
        <v>1.3552</v>
      </c>
      <c r="M46" s="25">
        <f t="shared" si="21"/>
        <v>1.3552</v>
      </c>
      <c r="N46" s="25">
        <f t="shared" si="21"/>
        <v>1.2320000000000002</v>
      </c>
      <c r="O46" s="25">
        <f t="shared" si="21"/>
        <v>1.54</v>
      </c>
    </row>
    <row r="47" spans="1:15" ht="14.25">
      <c r="A47" s="46" t="s">
        <v>35</v>
      </c>
      <c r="B47" s="5" t="s">
        <v>3</v>
      </c>
      <c r="C47" s="17">
        <f t="shared" si="1"/>
        <v>4.3</v>
      </c>
      <c r="D47" s="25">
        <v>0.42</v>
      </c>
      <c r="E47" s="25">
        <v>0.46</v>
      </c>
      <c r="F47" s="25">
        <v>0.43</v>
      </c>
      <c r="G47" s="25">
        <v>0.4</v>
      </c>
      <c r="H47" s="25">
        <v>0.38</v>
      </c>
      <c r="I47" s="25">
        <v>0.25</v>
      </c>
      <c r="J47" s="25">
        <v>0.25</v>
      </c>
      <c r="K47" s="25">
        <v>0.15</v>
      </c>
      <c r="L47" s="25">
        <v>0.35</v>
      </c>
      <c r="M47" s="25">
        <v>0.38</v>
      </c>
      <c r="N47" s="25">
        <v>0.4</v>
      </c>
      <c r="O47" s="25">
        <v>0.43</v>
      </c>
    </row>
    <row r="48" spans="1:15" ht="14.25">
      <c r="A48" s="47"/>
      <c r="B48" s="5" t="s">
        <v>4</v>
      </c>
      <c r="C48" s="17">
        <f t="shared" si="1"/>
        <v>26.488</v>
      </c>
      <c r="D48" s="25">
        <f>D47*6.16</f>
        <v>2.5872</v>
      </c>
      <c r="E48" s="25">
        <f aca="true" t="shared" si="22" ref="E48:O48">E47*6.16</f>
        <v>2.8336</v>
      </c>
      <c r="F48" s="25">
        <f t="shared" si="22"/>
        <v>2.6488</v>
      </c>
      <c r="G48" s="25">
        <f t="shared" si="22"/>
        <v>2.4640000000000004</v>
      </c>
      <c r="H48" s="25">
        <f t="shared" si="22"/>
        <v>2.3408</v>
      </c>
      <c r="I48" s="25">
        <f t="shared" si="22"/>
        <v>1.54</v>
      </c>
      <c r="J48" s="25">
        <f t="shared" si="22"/>
        <v>1.54</v>
      </c>
      <c r="K48" s="25">
        <f t="shared" si="22"/>
        <v>0.9239999999999999</v>
      </c>
      <c r="L48" s="25">
        <f t="shared" si="22"/>
        <v>2.1559999999999997</v>
      </c>
      <c r="M48" s="25">
        <f t="shared" si="22"/>
        <v>2.3408</v>
      </c>
      <c r="N48" s="25">
        <f t="shared" si="22"/>
        <v>2.4640000000000004</v>
      </c>
      <c r="O48" s="25">
        <f t="shared" si="22"/>
        <v>2.6488</v>
      </c>
    </row>
    <row r="49" spans="1:15" s="10" customFormat="1" ht="15.75">
      <c r="A49" s="48" t="s">
        <v>8</v>
      </c>
      <c r="B49" s="19" t="s">
        <v>3</v>
      </c>
      <c r="C49" s="17">
        <f>SUM(C19,C21,C23,C25,C27,C29,C31,C33,C35,C37,C39,C41,C43,C45,C47)</f>
        <v>642.4999999999998</v>
      </c>
      <c r="D49" s="20">
        <f>SUM(D19,D21,D23,D25,D27,D29,D31,D33,D35,D37,D39,D41,D43,D45,D47)</f>
        <v>70.64</v>
      </c>
      <c r="E49" s="20">
        <f aca="true" t="shared" si="23" ref="E49:O49">SUM(E19,E21,E23,E25,E27,E29,E31,E33,E35,E37,E39,E41,E43,E45,E47)</f>
        <v>74.81999999999998</v>
      </c>
      <c r="F49" s="20">
        <f t="shared" si="23"/>
        <v>67.37</v>
      </c>
      <c r="G49" s="20">
        <f t="shared" si="23"/>
        <v>56.98</v>
      </c>
      <c r="H49" s="20">
        <f t="shared" si="23"/>
        <v>43.620000000000005</v>
      </c>
      <c r="I49" s="20">
        <f t="shared" si="23"/>
        <v>31.595</v>
      </c>
      <c r="J49" s="20">
        <f t="shared" si="23"/>
        <v>29.45</v>
      </c>
      <c r="K49" s="20">
        <f t="shared" si="23"/>
        <v>22.224999999999998</v>
      </c>
      <c r="L49" s="20">
        <f t="shared" si="23"/>
        <v>41.27</v>
      </c>
      <c r="M49" s="20">
        <f t="shared" si="23"/>
        <v>58.989999999999995</v>
      </c>
      <c r="N49" s="20">
        <f t="shared" si="23"/>
        <v>68.99000000000001</v>
      </c>
      <c r="O49" s="20">
        <f t="shared" si="23"/>
        <v>76.54999999999998</v>
      </c>
    </row>
    <row r="50" spans="1:15" s="10" customFormat="1" ht="15.75">
      <c r="A50" s="49"/>
      <c r="B50" s="19" t="s">
        <v>4</v>
      </c>
      <c r="C50" s="17">
        <f>SUM(C20,C22,C24,C26,C28,C30,C32,C34,C36,C38,C40,C42,C44,C46,C48)</f>
        <v>3957.7999999999997</v>
      </c>
      <c r="D50" s="20">
        <f>D49*6.16</f>
        <v>435.1424</v>
      </c>
      <c r="E50" s="20">
        <f aca="true" t="shared" si="24" ref="E50:O50">E49*6.16</f>
        <v>460.89119999999986</v>
      </c>
      <c r="F50" s="20">
        <f t="shared" si="24"/>
        <v>414.99920000000003</v>
      </c>
      <c r="G50" s="20">
        <f t="shared" si="24"/>
        <v>350.9968</v>
      </c>
      <c r="H50" s="20">
        <f t="shared" si="24"/>
        <v>268.6992</v>
      </c>
      <c r="I50" s="20">
        <f t="shared" si="24"/>
        <v>194.6252</v>
      </c>
      <c r="J50" s="20">
        <f t="shared" si="24"/>
        <v>181.412</v>
      </c>
      <c r="K50" s="20">
        <f t="shared" si="24"/>
        <v>136.90599999999998</v>
      </c>
      <c r="L50" s="20">
        <f t="shared" si="24"/>
        <v>254.22320000000002</v>
      </c>
      <c r="M50" s="20">
        <f t="shared" si="24"/>
        <v>363.3784</v>
      </c>
      <c r="N50" s="20">
        <f t="shared" si="24"/>
        <v>424.9784000000001</v>
      </c>
      <c r="O50" s="20">
        <f t="shared" si="24"/>
        <v>471.5479999999999</v>
      </c>
    </row>
    <row r="51" spans="1:15" ht="14.25">
      <c r="A51" s="46" t="s">
        <v>36</v>
      </c>
      <c r="B51" s="5" t="s">
        <v>3</v>
      </c>
      <c r="C51" s="17">
        <f t="shared" si="1"/>
        <v>40</v>
      </c>
      <c r="D51" s="25">
        <v>3.4</v>
      </c>
      <c r="E51" s="25">
        <v>3.5</v>
      </c>
      <c r="F51" s="25">
        <v>3.5</v>
      </c>
      <c r="G51" s="25">
        <v>3.3</v>
      </c>
      <c r="H51" s="25">
        <v>3.2</v>
      </c>
      <c r="I51" s="25">
        <v>3.2</v>
      </c>
      <c r="J51" s="25">
        <v>3.1</v>
      </c>
      <c r="K51" s="25">
        <v>3</v>
      </c>
      <c r="L51" s="25">
        <v>3.3</v>
      </c>
      <c r="M51" s="25">
        <v>3.4</v>
      </c>
      <c r="N51" s="25">
        <v>3.5</v>
      </c>
      <c r="O51" s="25">
        <v>3.6</v>
      </c>
    </row>
    <row r="52" spans="1:15" ht="14.25">
      <c r="A52" s="47"/>
      <c r="B52" s="5" t="s">
        <v>4</v>
      </c>
      <c r="C52" s="17">
        <f t="shared" si="1"/>
        <v>246.39999999999998</v>
      </c>
      <c r="D52" s="25">
        <f>D51*6.16</f>
        <v>20.944</v>
      </c>
      <c r="E52" s="25">
        <f aca="true" t="shared" si="25" ref="E52:O52">E51*6.16</f>
        <v>21.560000000000002</v>
      </c>
      <c r="F52" s="25">
        <f t="shared" si="25"/>
        <v>21.560000000000002</v>
      </c>
      <c r="G52" s="25">
        <f t="shared" si="25"/>
        <v>20.328</v>
      </c>
      <c r="H52" s="25">
        <f t="shared" si="25"/>
        <v>19.712000000000003</v>
      </c>
      <c r="I52" s="25">
        <f t="shared" si="25"/>
        <v>19.712000000000003</v>
      </c>
      <c r="J52" s="25">
        <f t="shared" si="25"/>
        <v>19.096</v>
      </c>
      <c r="K52" s="25">
        <f t="shared" si="25"/>
        <v>18.48</v>
      </c>
      <c r="L52" s="25">
        <f t="shared" si="25"/>
        <v>20.328</v>
      </c>
      <c r="M52" s="25">
        <f t="shared" si="25"/>
        <v>20.944</v>
      </c>
      <c r="N52" s="25">
        <f t="shared" si="25"/>
        <v>21.560000000000002</v>
      </c>
      <c r="O52" s="25">
        <f t="shared" si="25"/>
        <v>22.176000000000002</v>
      </c>
    </row>
    <row r="53" spans="1:15" ht="14.25">
      <c r="A53" s="39" t="s">
        <v>38</v>
      </c>
      <c r="B53" s="5" t="s">
        <v>3</v>
      </c>
      <c r="C53" s="17">
        <f t="shared" si="1"/>
        <v>98.4</v>
      </c>
      <c r="D53" s="25">
        <v>10.4</v>
      </c>
      <c r="E53" s="25">
        <v>10.6</v>
      </c>
      <c r="F53" s="25">
        <v>10.1</v>
      </c>
      <c r="G53" s="25">
        <v>8.6</v>
      </c>
      <c r="H53" s="25">
        <v>7.6</v>
      </c>
      <c r="I53" s="25">
        <v>5.6</v>
      </c>
      <c r="J53" s="25">
        <v>5.1</v>
      </c>
      <c r="K53" s="25">
        <v>5.1</v>
      </c>
      <c r="L53" s="25">
        <v>6.6</v>
      </c>
      <c r="M53" s="25">
        <v>8.1</v>
      </c>
      <c r="N53" s="25">
        <v>9.2</v>
      </c>
      <c r="O53" s="25">
        <v>11.4</v>
      </c>
    </row>
    <row r="54" spans="1:15" ht="14.25">
      <c r="A54" s="40"/>
      <c r="B54" s="5" t="s">
        <v>4</v>
      </c>
      <c r="C54" s="17">
        <f t="shared" si="1"/>
        <v>606.144</v>
      </c>
      <c r="D54" s="25">
        <f>D53*6.16</f>
        <v>64.06400000000001</v>
      </c>
      <c r="E54" s="25">
        <f aca="true" t="shared" si="26" ref="E54:O54">E53*6.16</f>
        <v>65.29599999999999</v>
      </c>
      <c r="F54" s="25">
        <f t="shared" si="26"/>
        <v>62.216</v>
      </c>
      <c r="G54" s="25">
        <f t="shared" si="26"/>
        <v>52.976</v>
      </c>
      <c r="H54" s="25">
        <f t="shared" si="26"/>
        <v>46.815999999999995</v>
      </c>
      <c r="I54" s="25">
        <f t="shared" si="26"/>
        <v>34.495999999999995</v>
      </c>
      <c r="J54" s="25">
        <f t="shared" si="26"/>
        <v>31.415999999999997</v>
      </c>
      <c r="K54" s="25">
        <f t="shared" si="26"/>
        <v>31.415999999999997</v>
      </c>
      <c r="L54" s="25">
        <f t="shared" si="26"/>
        <v>40.656</v>
      </c>
      <c r="M54" s="25">
        <f t="shared" si="26"/>
        <v>49.896</v>
      </c>
      <c r="N54" s="25">
        <f t="shared" si="26"/>
        <v>56.672</v>
      </c>
      <c r="O54" s="25">
        <f t="shared" si="26"/>
        <v>70.224</v>
      </c>
    </row>
    <row r="55" spans="1:15" ht="14.25">
      <c r="A55" s="39" t="s">
        <v>39</v>
      </c>
      <c r="B55" s="5" t="s">
        <v>3</v>
      </c>
      <c r="C55" s="17">
        <f t="shared" si="1"/>
        <v>80</v>
      </c>
      <c r="D55" s="25">
        <v>7.4</v>
      </c>
      <c r="E55" s="25">
        <v>7.6</v>
      </c>
      <c r="F55" s="25">
        <v>7.6</v>
      </c>
      <c r="G55" s="25">
        <v>7.3</v>
      </c>
      <c r="H55" s="25">
        <v>6.6</v>
      </c>
      <c r="I55" s="25">
        <v>6.1</v>
      </c>
      <c r="J55" s="25">
        <v>6.1</v>
      </c>
      <c r="K55" s="25">
        <v>5.7</v>
      </c>
      <c r="L55" s="25">
        <v>5.9</v>
      </c>
      <c r="M55" s="25">
        <v>5.5</v>
      </c>
      <c r="N55" s="25">
        <v>6.6</v>
      </c>
      <c r="O55" s="25">
        <v>7.6</v>
      </c>
    </row>
    <row r="56" spans="1:15" ht="14.25">
      <c r="A56" s="40"/>
      <c r="B56" s="5" t="s">
        <v>4</v>
      </c>
      <c r="C56" s="17">
        <f t="shared" si="1"/>
        <v>492.8</v>
      </c>
      <c r="D56" s="25">
        <f>D55*6.16</f>
        <v>45.584</v>
      </c>
      <c r="E56" s="25">
        <f aca="true" t="shared" si="27" ref="E56:O56">E55*6.16</f>
        <v>46.815999999999995</v>
      </c>
      <c r="F56" s="25">
        <f t="shared" si="27"/>
        <v>46.815999999999995</v>
      </c>
      <c r="G56" s="25">
        <f t="shared" si="27"/>
        <v>44.967999999999996</v>
      </c>
      <c r="H56" s="25">
        <f t="shared" si="27"/>
        <v>40.656</v>
      </c>
      <c r="I56" s="25">
        <f t="shared" si="27"/>
        <v>37.576</v>
      </c>
      <c r="J56" s="25">
        <f t="shared" si="27"/>
        <v>37.576</v>
      </c>
      <c r="K56" s="25">
        <f t="shared" si="27"/>
        <v>35.112</v>
      </c>
      <c r="L56" s="25">
        <f t="shared" si="27"/>
        <v>36.344</v>
      </c>
      <c r="M56" s="25">
        <f t="shared" si="27"/>
        <v>33.88</v>
      </c>
      <c r="N56" s="25">
        <f t="shared" si="27"/>
        <v>40.656</v>
      </c>
      <c r="O56" s="25">
        <f t="shared" si="27"/>
        <v>46.815999999999995</v>
      </c>
    </row>
    <row r="57" spans="1:15" ht="14.25">
      <c r="A57" s="39" t="s">
        <v>40</v>
      </c>
      <c r="B57" s="5" t="s">
        <v>3</v>
      </c>
      <c r="C57" s="17">
        <f t="shared" si="1"/>
        <v>10.2</v>
      </c>
      <c r="D57" s="25">
        <v>0.9</v>
      </c>
      <c r="E57" s="25">
        <v>0.95</v>
      </c>
      <c r="F57" s="25">
        <v>0.93</v>
      </c>
      <c r="G57" s="25">
        <v>0.9</v>
      </c>
      <c r="H57" s="25">
        <v>0.85</v>
      </c>
      <c r="I57" s="25">
        <v>0.75</v>
      </c>
      <c r="J57" s="25">
        <v>0.7</v>
      </c>
      <c r="K57" s="25">
        <v>0.7</v>
      </c>
      <c r="L57" s="25">
        <v>0.75</v>
      </c>
      <c r="M57" s="25">
        <v>0.8</v>
      </c>
      <c r="N57" s="25">
        <v>0.95</v>
      </c>
      <c r="O57" s="25">
        <v>1.02</v>
      </c>
    </row>
    <row r="58" spans="1:15" ht="14.25">
      <c r="A58" s="40"/>
      <c r="B58" s="5" t="s">
        <v>4</v>
      </c>
      <c r="C58" s="17">
        <f>D58+E58+F58+G58+H58+I58+J58+K58+L58+M58+N58+O58</f>
        <v>62.831999999999994</v>
      </c>
      <c r="D58" s="25">
        <f>D57*6.16</f>
        <v>5.5440000000000005</v>
      </c>
      <c r="E58" s="25">
        <f aca="true" t="shared" si="28" ref="E58:O58">E57*6.16</f>
        <v>5.851999999999999</v>
      </c>
      <c r="F58" s="25">
        <f t="shared" si="28"/>
        <v>5.728800000000001</v>
      </c>
      <c r="G58" s="25">
        <f t="shared" si="28"/>
        <v>5.5440000000000005</v>
      </c>
      <c r="H58" s="25">
        <f t="shared" si="28"/>
        <v>5.236</v>
      </c>
      <c r="I58" s="25">
        <f t="shared" si="28"/>
        <v>4.62</v>
      </c>
      <c r="J58" s="25">
        <f t="shared" si="28"/>
        <v>4.311999999999999</v>
      </c>
      <c r="K58" s="25">
        <f t="shared" si="28"/>
        <v>4.311999999999999</v>
      </c>
      <c r="L58" s="25">
        <f t="shared" si="28"/>
        <v>4.62</v>
      </c>
      <c r="M58" s="25">
        <f t="shared" si="28"/>
        <v>4.928000000000001</v>
      </c>
      <c r="N58" s="25">
        <f t="shared" si="28"/>
        <v>5.851999999999999</v>
      </c>
      <c r="O58" s="25">
        <f t="shared" si="28"/>
        <v>6.2832</v>
      </c>
    </row>
    <row r="59" spans="1:15" ht="14.25">
      <c r="A59" s="39" t="s">
        <v>37</v>
      </c>
      <c r="B59" s="5" t="s">
        <v>3</v>
      </c>
      <c r="C59" s="17">
        <f t="shared" si="1"/>
        <v>40.6</v>
      </c>
      <c r="D59" s="25">
        <v>3.5</v>
      </c>
      <c r="E59" s="25">
        <v>3.65</v>
      </c>
      <c r="F59" s="25">
        <v>3.45</v>
      </c>
      <c r="G59" s="25">
        <v>3.25</v>
      </c>
      <c r="H59" s="25">
        <v>3.2</v>
      </c>
      <c r="I59" s="25">
        <v>3.2</v>
      </c>
      <c r="J59" s="25">
        <v>3.2</v>
      </c>
      <c r="K59" s="25">
        <v>3.1</v>
      </c>
      <c r="L59" s="25">
        <v>3.25</v>
      </c>
      <c r="M59" s="25">
        <v>3.55</v>
      </c>
      <c r="N59" s="25">
        <v>3.6</v>
      </c>
      <c r="O59" s="25">
        <v>3.65</v>
      </c>
    </row>
    <row r="60" spans="1:15" ht="14.25">
      <c r="A60" s="40"/>
      <c r="B60" s="5" t="s">
        <v>4</v>
      </c>
      <c r="C60" s="17">
        <f t="shared" si="1"/>
        <v>250.09600000000003</v>
      </c>
      <c r="D60" s="25">
        <f>D59*6.16</f>
        <v>21.560000000000002</v>
      </c>
      <c r="E60" s="25">
        <f aca="true" t="shared" si="29" ref="E60:O60">E59*6.16</f>
        <v>22.483999999999998</v>
      </c>
      <c r="F60" s="25">
        <f t="shared" si="29"/>
        <v>21.252000000000002</v>
      </c>
      <c r="G60" s="25">
        <f t="shared" si="29"/>
        <v>20.02</v>
      </c>
      <c r="H60" s="25">
        <f t="shared" si="29"/>
        <v>19.712000000000003</v>
      </c>
      <c r="I60" s="25">
        <f t="shared" si="29"/>
        <v>19.712000000000003</v>
      </c>
      <c r="J60" s="25">
        <f t="shared" si="29"/>
        <v>19.712000000000003</v>
      </c>
      <c r="K60" s="25">
        <f t="shared" si="29"/>
        <v>19.096</v>
      </c>
      <c r="L60" s="25">
        <f t="shared" si="29"/>
        <v>20.02</v>
      </c>
      <c r="M60" s="25">
        <f t="shared" si="29"/>
        <v>21.868</v>
      </c>
      <c r="N60" s="25">
        <f t="shared" si="29"/>
        <v>22.176000000000002</v>
      </c>
      <c r="O60" s="25">
        <f t="shared" si="29"/>
        <v>22.483999999999998</v>
      </c>
    </row>
    <row r="61" spans="1:15" ht="15.75" customHeight="1">
      <c r="A61" s="33" t="s">
        <v>41</v>
      </c>
      <c r="B61" s="5" t="s">
        <v>3</v>
      </c>
      <c r="C61" s="17">
        <f t="shared" si="1"/>
        <v>37.9</v>
      </c>
      <c r="D61" s="25">
        <v>3.3</v>
      </c>
      <c r="E61" s="25">
        <v>3.4</v>
      </c>
      <c r="F61" s="25">
        <v>3.8</v>
      </c>
      <c r="G61" s="25">
        <v>3.6</v>
      </c>
      <c r="H61" s="25">
        <v>3</v>
      </c>
      <c r="I61" s="25">
        <v>2.9</v>
      </c>
      <c r="J61" s="25">
        <v>2.4</v>
      </c>
      <c r="K61" s="25">
        <v>2.2</v>
      </c>
      <c r="L61" s="25">
        <v>3</v>
      </c>
      <c r="M61" s="25">
        <v>3.3</v>
      </c>
      <c r="N61" s="25">
        <v>3.4</v>
      </c>
      <c r="O61" s="25">
        <v>3.6</v>
      </c>
    </row>
    <row r="62" spans="1:15" ht="13.5" customHeight="1">
      <c r="A62" s="33"/>
      <c r="B62" s="5" t="s">
        <v>4</v>
      </c>
      <c r="C62" s="17">
        <f t="shared" si="1"/>
        <v>233.464</v>
      </c>
      <c r="D62" s="21">
        <f>D61*6.16</f>
        <v>20.328</v>
      </c>
      <c r="E62" s="21">
        <f aca="true" t="shared" si="30" ref="E62:O62">E61*6.16</f>
        <v>20.944</v>
      </c>
      <c r="F62" s="21">
        <f t="shared" si="30"/>
        <v>23.407999999999998</v>
      </c>
      <c r="G62" s="21">
        <f t="shared" si="30"/>
        <v>22.176000000000002</v>
      </c>
      <c r="H62" s="21">
        <f t="shared" si="30"/>
        <v>18.48</v>
      </c>
      <c r="I62" s="21">
        <f t="shared" si="30"/>
        <v>17.864</v>
      </c>
      <c r="J62" s="21">
        <f t="shared" si="30"/>
        <v>14.783999999999999</v>
      </c>
      <c r="K62" s="21">
        <f t="shared" si="30"/>
        <v>13.552000000000001</v>
      </c>
      <c r="L62" s="21">
        <f t="shared" si="30"/>
        <v>18.48</v>
      </c>
      <c r="M62" s="21">
        <f t="shared" si="30"/>
        <v>20.328</v>
      </c>
      <c r="N62" s="21">
        <f t="shared" si="30"/>
        <v>20.944</v>
      </c>
      <c r="O62" s="21">
        <f t="shared" si="30"/>
        <v>22.176000000000002</v>
      </c>
    </row>
    <row r="63" spans="1:15" ht="14.25">
      <c r="A63" s="39" t="s">
        <v>55</v>
      </c>
      <c r="B63" s="5" t="s">
        <v>3</v>
      </c>
      <c r="C63" s="17">
        <f t="shared" si="1"/>
        <v>57.650000000000006</v>
      </c>
      <c r="D63" s="25">
        <v>4.9</v>
      </c>
      <c r="E63" s="25">
        <v>5.5</v>
      </c>
      <c r="F63" s="25">
        <v>4.8</v>
      </c>
      <c r="G63" s="25">
        <v>4.5</v>
      </c>
      <c r="H63" s="25">
        <v>4.4</v>
      </c>
      <c r="I63" s="25">
        <v>4.3</v>
      </c>
      <c r="J63" s="25">
        <v>4.6</v>
      </c>
      <c r="K63" s="25">
        <v>4.85</v>
      </c>
      <c r="L63" s="25">
        <v>4.7</v>
      </c>
      <c r="M63" s="25">
        <v>5.2</v>
      </c>
      <c r="N63" s="25">
        <v>4.9</v>
      </c>
      <c r="O63" s="25">
        <v>5</v>
      </c>
    </row>
    <row r="64" spans="1:15" ht="14.25">
      <c r="A64" s="40"/>
      <c r="B64" s="5" t="s">
        <v>4</v>
      </c>
      <c r="C64" s="17">
        <f t="shared" si="1"/>
        <v>355.1240000000001</v>
      </c>
      <c r="D64" s="25">
        <f>D63*6.16</f>
        <v>30.184000000000005</v>
      </c>
      <c r="E64" s="25">
        <f aca="true" t="shared" si="31" ref="E64:O64">E63*6.16</f>
        <v>33.88</v>
      </c>
      <c r="F64" s="25">
        <f t="shared" si="31"/>
        <v>29.567999999999998</v>
      </c>
      <c r="G64" s="25">
        <f t="shared" si="31"/>
        <v>27.72</v>
      </c>
      <c r="H64" s="25">
        <f t="shared" si="31"/>
        <v>27.104000000000003</v>
      </c>
      <c r="I64" s="25">
        <f t="shared" si="31"/>
        <v>26.488</v>
      </c>
      <c r="J64" s="25">
        <f t="shared" si="31"/>
        <v>28.336</v>
      </c>
      <c r="K64" s="25">
        <f t="shared" si="31"/>
        <v>29.875999999999998</v>
      </c>
      <c r="L64" s="25">
        <f t="shared" si="31"/>
        <v>28.952</v>
      </c>
      <c r="M64" s="25">
        <f t="shared" si="31"/>
        <v>32.032000000000004</v>
      </c>
      <c r="N64" s="25">
        <f t="shared" si="31"/>
        <v>30.184000000000005</v>
      </c>
      <c r="O64" s="25">
        <f t="shared" si="31"/>
        <v>30.8</v>
      </c>
    </row>
    <row r="65" spans="1:15" ht="14.25">
      <c r="A65" s="41" t="s">
        <v>44</v>
      </c>
      <c r="B65" s="5" t="s">
        <v>3</v>
      </c>
      <c r="C65" s="17">
        <f>D65+E65+F65+G65+H65+I65+J65+K65+L65+M65+N65+O65</f>
        <v>57</v>
      </c>
      <c r="D65" s="25">
        <v>5.1</v>
      </c>
      <c r="E65" s="25">
        <v>5.4</v>
      </c>
      <c r="F65" s="25">
        <v>5.2</v>
      </c>
      <c r="G65" s="25">
        <v>5</v>
      </c>
      <c r="H65" s="25">
        <v>5</v>
      </c>
      <c r="I65" s="25">
        <v>4.5</v>
      </c>
      <c r="J65" s="25">
        <v>3.9</v>
      </c>
      <c r="K65" s="25">
        <v>3.6</v>
      </c>
      <c r="L65" s="25">
        <v>4.3</v>
      </c>
      <c r="M65" s="25">
        <v>4.6</v>
      </c>
      <c r="N65" s="25">
        <v>4.9</v>
      </c>
      <c r="O65" s="25">
        <v>5.5</v>
      </c>
    </row>
    <row r="66" spans="1:15" ht="14.25">
      <c r="A66" s="41"/>
      <c r="B66" s="5" t="s">
        <v>4</v>
      </c>
      <c r="C66" s="17">
        <f>D66+E66+F66+G66+H66+I66+J66+K66+L66+M66+N66+O66</f>
        <v>351.12000000000006</v>
      </c>
      <c r="D66" s="21">
        <f>D65*6.16</f>
        <v>31.415999999999997</v>
      </c>
      <c r="E66" s="21">
        <f aca="true" t="shared" si="32" ref="E66:O66">E65*6.16</f>
        <v>33.264</v>
      </c>
      <c r="F66" s="21">
        <f t="shared" si="32"/>
        <v>32.032000000000004</v>
      </c>
      <c r="G66" s="21">
        <f t="shared" si="32"/>
        <v>30.8</v>
      </c>
      <c r="H66" s="21">
        <f t="shared" si="32"/>
        <v>30.8</v>
      </c>
      <c r="I66" s="21">
        <f t="shared" si="32"/>
        <v>27.72</v>
      </c>
      <c r="J66" s="21">
        <f t="shared" si="32"/>
        <v>24.024</v>
      </c>
      <c r="K66" s="21">
        <f t="shared" si="32"/>
        <v>22.176000000000002</v>
      </c>
      <c r="L66" s="21">
        <f t="shared" si="32"/>
        <v>26.488</v>
      </c>
      <c r="M66" s="21">
        <f t="shared" si="32"/>
        <v>28.336</v>
      </c>
      <c r="N66" s="21">
        <f t="shared" si="32"/>
        <v>30.184000000000005</v>
      </c>
      <c r="O66" s="21">
        <f t="shared" si="32"/>
        <v>33.88</v>
      </c>
    </row>
    <row r="67" spans="1:15" s="18" customFormat="1" ht="15">
      <c r="A67" s="42" t="s">
        <v>9</v>
      </c>
      <c r="B67" s="12" t="s">
        <v>3</v>
      </c>
      <c r="C67" s="17">
        <f>C51+C53+C55+C57+C59+C61+C63+C65</f>
        <v>421.75</v>
      </c>
      <c r="D67" s="17">
        <f>SUM(D65,D63,D61,D59,D57,D55,D53,D51)</f>
        <v>38.9</v>
      </c>
      <c r="E67" s="17">
        <f aca="true" t="shared" si="33" ref="E67:O67">SUM(E65,E63,E61,E59,E57,E55,E53,E51)</f>
        <v>40.6</v>
      </c>
      <c r="F67" s="17">
        <f t="shared" si="33"/>
        <v>39.38</v>
      </c>
      <c r="G67" s="17">
        <f t="shared" si="33"/>
        <v>36.449999999999996</v>
      </c>
      <c r="H67" s="17">
        <f t="shared" si="33"/>
        <v>33.85000000000001</v>
      </c>
      <c r="I67" s="17">
        <f t="shared" si="33"/>
        <v>30.55</v>
      </c>
      <c r="J67" s="17">
        <f t="shared" si="33"/>
        <v>29.1</v>
      </c>
      <c r="K67" s="17">
        <f t="shared" si="33"/>
        <v>28.25</v>
      </c>
      <c r="L67" s="17">
        <f t="shared" si="33"/>
        <v>31.8</v>
      </c>
      <c r="M67" s="17">
        <f t="shared" si="33"/>
        <v>34.45</v>
      </c>
      <c r="N67" s="17">
        <f t="shared" si="33"/>
        <v>37.05</v>
      </c>
      <c r="O67" s="17">
        <f t="shared" si="33"/>
        <v>41.37</v>
      </c>
    </row>
    <row r="68" spans="1:15" s="18" customFormat="1" ht="15">
      <c r="A68" s="42"/>
      <c r="B68" s="12" t="s">
        <v>4</v>
      </c>
      <c r="C68" s="17">
        <f>SUM(C52,C54,C56,C58,C60,C62,C64,C66)</f>
        <v>2597.98</v>
      </c>
      <c r="D68" s="17">
        <f>D67*6.16</f>
        <v>239.624</v>
      </c>
      <c r="E68" s="17">
        <f aca="true" t="shared" si="34" ref="E68:O68">E67*6.16</f>
        <v>250.096</v>
      </c>
      <c r="F68" s="17">
        <f t="shared" si="34"/>
        <v>242.5808</v>
      </c>
      <c r="G68" s="17">
        <f t="shared" si="34"/>
        <v>224.53199999999998</v>
      </c>
      <c r="H68" s="17">
        <f t="shared" si="34"/>
        <v>208.51600000000005</v>
      </c>
      <c r="I68" s="17">
        <f t="shared" si="34"/>
        <v>188.18800000000002</v>
      </c>
      <c r="J68" s="17">
        <f t="shared" si="34"/>
        <v>179.256</v>
      </c>
      <c r="K68" s="17">
        <f t="shared" si="34"/>
        <v>174.02</v>
      </c>
      <c r="L68" s="17">
        <f t="shared" si="34"/>
        <v>195.888</v>
      </c>
      <c r="M68" s="17">
        <f t="shared" si="34"/>
        <v>212.21200000000002</v>
      </c>
      <c r="N68" s="17">
        <f t="shared" si="34"/>
        <v>228.22799999999998</v>
      </c>
      <c r="O68" s="17">
        <f t="shared" si="34"/>
        <v>254.83919999999998</v>
      </c>
    </row>
    <row r="69" spans="1:15" ht="14.25">
      <c r="A69" s="45" t="s">
        <v>42</v>
      </c>
      <c r="B69" s="5" t="s">
        <v>3</v>
      </c>
      <c r="C69" s="17">
        <f t="shared" si="1"/>
        <v>25.294999999999998</v>
      </c>
      <c r="D69" s="25">
        <v>2.48</v>
      </c>
      <c r="E69" s="25">
        <v>2.58</v>
      </c>
      <c r="F69" s="25">
        <v>2.53</v>
      </c>
      <c r="G69" s="25">
        <v>2.53</v>
      </c>
      <c r="H69" s="25">
        <v>2.48</v>
      </c>
      <c r="I69" s="25">
        <v>1.715</v>
      </c>
      <c r="J69" s="25">
        <v>1.715</v>
      </c>
      <c r="K69" s="25">
        <v>1.4</v>
      </c>
      <c r="L69" s="25">
        <v>1.615</v>
      </c>
      <c r="M69" s="25">
        <v>1.98</v>
      </c>
      <c r="N69" s="25">
        <v>2.08</v>
      </c>
      <c r="O69" s="25">
        <v>2.19</v>
      </c>
    </row>
    <row r="70" spans="1:15" ht="18" customHeight="1">
      <c r="A70" s="45"/>
      <c r="B70" s="5" t="s">
        <v>4</v>
      </c>
      <c r="C70" s="17">
        <f t="shared" si="1"/>
        <v>155.8172</v>
      </c>
      <c r="D70" s="25">
        <f>D69*6.16</f>
        <v>15.2768</v>
      </c>
      <c r="E70" s="25">
        <f aca="true" t="shared" si="35" ref="E70:O70">E69*6.16</f>
        <v>15.892800000000001</v>
      </c>
      <c r="F70" s="25">
        <f t="shared" si="35"/>
        <v>15.5848</v>
      </c>
      <c r="G70" s="25">
        <f t="shared" si="35"/>
        <v>15.5848</v>
      </c>
      <c r="H70" s="25">
        <f t="shared" si="35"/>
        <v>15.2768</v>
      </c>
      <c r="I70" s="25">
        <f t="shared" si="35"/>
        <v>10.564400000000001</v>
      </c>
      <c r="J70" s="25">
        <f t="shared" si="35"/>
        <v>10.564400000000001</v>
      </c>
      <c r="K70" s="25">
        <f t="shared" si="35"/>
        <v>8.623999999999999</v>
      </c>
      <c r="L70" s="25">
        <f t="shared" si="35"/>
        <v>9.9484</v>
      </c>
      <c r="M70" s="25">
        <f t="shared" si="35"/>
        <v>12.1968</v>
      </c>
      <c r="N70" s="25">
        <f t="shared" si="35"/>
        <v>12.812800000000001</v>
      </c>
      <c r="O70" s="25">
        <f t="shared" si="35"/>
        <v>13.4904</v>
      </c>
    </row>
    <row r="71" spans="1:15" ht="14.25" customHeight="1">
      <c r="A71" s="45" t="s">
        <v>43</v>
      </c>
      <c r="B71" s="5" t="s">
        <v>3</v>
      </c>
      <c r="C71" s="17">
        <f t="shared" si="1"/>
        <v>18.000000000000004</v>
      </c>
      <c r="D71" s="25">
        <v>1.6</v>
      </c>
      <c r="E71" s="25">
        <v>1.7</v>
      </c>
      <c r="F71" s="25">
        <v>1.6</v>
      </c>
      <c r="G71" s="25">
        <v>1.6</v>
      </c>
      <c r="H71" s="25">
        <v>1.5</v>
      </c>
      <c r="I71" s="25">
        <v>1.5</v>
      </c>
      <c r="J71" s="25">
        <v>1.3</v>
      </c>
      <c r="K71" s="25">
        <v>1.3</v>
      </c>
      <c r="L71" s="25">
        <v>1.3</v>
      </c>
      <c r="M71" s="25">
        <v>1.4</v>
      </c>
      <c r="N71" s="25">
        <v>1.5</v>
      </c>
      <c r="O71" s="25">
        <v>1.7</v>
      </c>
    </row>
    <row r="72" spans="1:15" ht="16.5" customHeight="1">
      <c r="A72" s="45"/>
      <c r="B72" s="6" t="s">
        <v>4</v>
      </c>
      <c r="C72" s="23">
        <f>D72+E72+F72+G72+H72+I72+J72+K72+L72+M72+N72+O72</f>
        <v>110.87999999999998</v>
      </c>
      <c r="D72" s="34">
        <f>D71*6.16</f>
        <v>9.856000000000002</v>
      </c>
      <c r="E72" s="34">
        <f aca="true" t="shared" si="36" ref="E72:O72">E71*6.16</f>
        <v>10.472</v>
      </c>
      <c r="F72" s="34">
        <f t="shared" si="36"/>
        <v>9.856000000000002</v>
      </c>
      <c r="G72" s="34">
        <f t="shared" si="36"/>
        <v>9.856000000000002</v>
      </c>
      <c r="H72" s="34">
        <f t="shared" si="36"/>
        <v>9.24</v>
      </c>
      <c r="I72" s="34">
        <f t="shared" si="36"/>
        <v>9.24</v>
      </c>
      <c r="J72" s="34">
        <f t="shared" si="36"/>
        <v>8.008000000000001</v>
      </c>
      <c r="K72" s="34">
        <f t="shared" si="36"/>
        <v>8.008000000000001</v>
      </c>
      <c r="L72" s="34">
        <f t="shared" si="36"/>
        <v>8.008000000000001</v>
      </c>
      <c r="M72" s="34">
        <f t="shared" si="36"/>
        <v>8.623999999999999</v>
      </c>
      <c r="N72" s="34">
        <f t="shared" si="36"/>
        <v>9.24</v>
      </c>
      <c r="O72" s="34">
        <f t="shared" si="36"/>
        <v>10.472</v>
      </c>
    </row>
    <row r="73" spans="1:16" ht="15" customHeight="1">
      <c r="A73" s="43" t="s">
        <v>46</v>
      </c>
      <c r="B73" s="5" t="s">
        <v>3</v>
      </c>
      <c r="C73" s="23">
        <f>C49+C67+C69+C71</f>
        <v>1107.5449999999998</v>
      </c>
      <c r="D73" s="22">
        <f aca="true" t="shared" si="37" ref="D73:O73">SUM(D71,D69,D67,D49,D17)</f>
        <v>119.62</v>
      </c>
      <c r="E73" s="22">
        <f t="shared" si="37"/>
        <v>125.99999999999999</v>
      </c>
      <c r="F73" s="22">
        <f t="shared" si="37"/>
        <v>116.88000000000001</v>
      </c>
      <c r="G73" s="22">
        <f t="shared" si="37"/>
        <v>103.06</v>
      </c>
      <c r="H73" s="22">
        <f t="shared" si="37"/>
        <v>86.45000000000002</v>
      </c>
      <c r="I73" s="22">
        <f t="shared" si="37"/>
        <v>69.36</v>
      </c>
      <c r="J73" s="22">
        <f t="shared" si="37"/>
        <v>64.565</v>
      </c>
      <c r="K73" s="22">
        <f t="shared" si="37"/>
        <v>56.175</v>
      </c>
      <c r="L73" s="22">
        <f t="shared" si="37"/>
        <v>79.08500000000001</v>
      </c>
      <c r="M73" s="22">
        <f t="shared" si="37"/>
        <v>100.32</v>
      </c>
      <c r="N73" s="22">
        <f t="shared" si="37"/>
        <v>113.62</v>
      </c>
      <c r="O73" s="22">
        <f t="shared" si="37"/>
        <v>126.80999999999997</v>
      </c>
      <c r="P73" s="11"/>
    </row>
    <row r="74" spans="1:16" ht="18.75" customHeight="1">
      <c r="A74" s="44"/>
      <c r="B74" s="6" t="s">
        <v>4</v>
      </c>
      <c r="C74" s="23">
        <f>C50+C68+C70+C72</f>
        <v>6822.4772</v>
      </c>
      <c r="D74" s="22">
        <f>D73*6.16</f>
        <v>736.8592000000001</v>
      </c>
      <c r="E74" s="22">
        <f aca="true" t="shared" si="38" ref="E74:O74">E73*6.16</f>
        <v>776.16</v>
      </c>
      <c r="F74" s="22">
        <f t="shared" si="38"/>
        <v>719.9808</v>
      </c>
      <c r="G74" s="22">
        <f t="shared" si="38"/>
        <v>634.8496</v>
      </c>
      <c r="H74" s="22">
        <f t="shared" si="38"/>
        <v>532.5320000000002</v>
      </c>
      <c r="I74" s="22">
        <f t="shared" si="38"/>
        <v>427.2576</v>
      </c>
      <c r="J74" s="22">
        <f t="shared" si="38"/>
        <v>397.7204</v>
      </c>
      <c r="K74" s="22">
        <f t="shared" si="38"/>
        <v>346.038</v>
      </c>
      <c r="L74" s="22">
        <f t="shared" si="38"/>
        <v>487.1636000000001</v>
      </c>
      <c r="M74" s="22">
        <f t="shared" si="38"/>
        <v>617.9712</v>
      </c>
      <c r="N74" s="22">
        <f t="shared" si="38"/>
        <v>699.8992000000001</v>
      </c>
      <c r="O74" s="22">
        <f t="shared" si="38"/>
        <v>781.1495999999999</v>
      </c>
      <c r="P74" s="11"/>
    </row>
    <row r="75" spans="1:15" ht="14.25">
      <c r="A75" s="45" t="s">
        <v>56</v>
      </c>
      <c r="B75" s="5" t="s">
        <v>3</v>
      </c>
      <c r="C75" s="17">
        <f>D75+E75+F75+G75+H75+I75+J75+K75+L75+M75+N75+O75</f>
        <v>25.631999999999994</v>
      </c>
      <c r="D75" s="37">
        <v>2.136</v>
      </c>
      <c r="E75" s="37">
        <v>2.136</v>
      </c>
      <c r="F75" s="37">
        <v>2.136</v>
      </c>
      <c r="G75" s="37">
        <v>2.136</v>
      </c>
      <c r="H75" s="37">
        <v>2.136</v>
      </c>
      <c r="I75" s="37">
        <v>2.136</v>
      </c>
      <c r="J75" s="37">
        <v>2.136</v>
      </c>
      <c r="K75" s="37">
        <v>2.136</v>
      </c>
      <c r="L75" s="37">
        <v>2.136</v>
      </c>
      <c r="M75" s="37">
        <v>2.136</v>
      </c>
      <c r="N75" s="37">
        <v>2.136</v>
      </c>
      <c r="O75" s="37">
        <v>2.136</v>
      </c>
    </row>
    <row r="76" spans="1:15" ht="18" customHeight="1">
      <c r="A76" s="45"/>
      <c r="B76" s="5" t="s">
        <v>4</v>
      </c>
      <c r="C76" s="17">
        <f>D76+E76+F76+G76+H76+I76+J76+K76+L76+M76+N76+O76</f>
        <v>157.89311999999998</v>
      </c>
      <c r="D76" s="25">
        <f>D75*6.16</f>
        <v>13.157760000000001</v>
      </c>
      <c r="E76" s="25">
        <f aca="true" t="shared" si="39" ref="E76:O76">E75*6.16</f>
        <v>13.157760000000001</v>
      </c>
      <c r="F76" s="25">
        <f t="shared" si="39"/>
        <v>13.157760000000001</v>
      </c>
      <c r="G76" s="25">
        <f t="shared" si="39"/>
        <v>13.157760000000001</v>
      </c>
      <c r="H76" s="25">
        <f t="shared" si="39"/>
        <v>13.157760000000001</v>
      </c>
      <c r="I76" s="25">
        <f t="shared" si="39"/>
        <v>13.157760000000001</v>
      </c>
      <c r="J76" s="25">
        <f t="shared" si="39"/>
        <v>13.157760000000001</v>
      </c>
      <c r="K76" s="25">
        <f t="shared" si="39"/>
        <v>13.157760000000001</v>
      </c>
      <c r="L76" s="25">
        <f t="shared" si="39"/>
        <v>13.157760000000001</v>
      </c>
      <c r="M76" s="25">
        <f t="shared" si="39"/>
        <v>13.157760000000001</v>
      </c>
      <c r="N76" s="25">
        <f t="shared" si="39"/>
        <v>13.157760000000001</v>
      </c>
      <c r="O76" s="25">
        <f t="shared" si="39"/>
        <v>13.157760000000001</v>
      </c>
    </row>
    <row r="77" spans="1:15" s="15" customFormat="1" ht="14.25">
      <c r="A77" s="38" t="s">
        <v>45</v>
      </c>
      <c r="B77" s="14" t="s">
        <v>3</v>
      </c>
      <c r="C77" s="17">
        <f>C7+C13+C15+C17+C73+C75</f>
        <v>1749.2969999999998</v>
      </c>
      <c r="D77" s="17">
        <f aca="true" t="shared" si="40" ref="D77:O77">D7+D13+D15+D17+D73+D75</f>
        <v>178.413</v>
      </c>
      <c r="E77" s="17">
        <f t="shared" si="40"/>
        <v>186.51899999999998</v>
      </c>
      <c r="F77" s="17">
        <f t="shared" si="40"/>
        <v>174.069</v>
      </c>
      <c r="G77" s="17">
        <f t="shared" si="40"/>
        <v>157.189</v>
      </c>
      <c r="H77" s="17">
        <f t="shared" si="40"/>
        <v>137.869</v>
      </c>
      <c r="I77" s="17">
        <f t="shared" si="40"/>
        <v>120.039</v>
      </c>
      <c r="J77" s="17">
        <f t="shared" si="40"/>
        <v>114.084</v>
      </c>
      <c r="K77" s="17">
        <f t="shared" si="40"/>
        <v>104.85399999999998</v>
      </c>
      <c r="L77" s="17">
        <f t="shared" si="40"/>
        <v>129.854</v>
      </c>
      <c r="M77" s="17">
        <f t="shared" si="40"/>
        <v>151.499</v>
      </c>
      <c r="N77" s="17">
        <f t="shared" si="40"/>
        <v>166.40900000000002</v>
      </c>
      <c r="O77" s="17">
        <f t="shared" si="40"/>
        <v>182.89899999999997</v>
      </c>
    </row>
    <row r="78" spans="1:15" s="15" customFormat="1" ht="14.25">
      <c r="A78" s="38"/>
      <c r="B78" s="14" t="s">
        <v>4</v>
      </c>
      <c r="C78" s="17">
        <f>C8+C14+C16+C18+C74+C76</f>
        <v>10775.66952</v>
      </c>
      <c r="D78" s="17">
        <f aca="true" t="shared" si="41" ref="D78:O78">D8+D14+D16+D18+D74+D76</f>
        <v>1099.0240800000001</v>
      </c>
      <c r="E78" s="17">
        <f t="shared" si="41"/>
        <v>1148.95704</v>
      </c>
      <c r="F78" s="17">
        <f t="shared" si="41"/>
        <v>1072.26504</v>
      </c>
      <c r="G78" s="17">
        <f t="shared" si="41"/>
        <v>968.2842400000002</v>
      </c>
      <c r="H78" s="17">
        <f t="shared" si="41"/>
        <v>849.2730400000003</v>
      </c>
      <c r="I78" s="17">
        <f t="shared" si="41"/>
        <v>739.4402400000001</v>
      </c>
      <c r="J78" s="17">
        <f t="shared" si="41"/>
        <v>702.7574400000001</v>
      </c>
      <c r="K78" s="17">
        <f t="shared" si="41"/>
        <v>645.9006400000001</v>
      </c>
      <c r="L78" s="17">
        <f t="shared" si="41"/>
        <v>799.9006400000003</v>
      </c>
      <c r="M78" s="17">
        <f t="shared" si="41"/>
        <v>933.2338400000001</v>
      </c>
      <c r="N78" s="17">
        <f t="shared" si="41"/>
        <v>1025.0794400000002</v>
      </c>
      <c r="O78" s="17">
        <f t="shared" si="41"/>
        <v>1126.6578399999999</v>
      </c>
    </row>
    <row r="79" spans="1:15" ht="14.25">
      <c r="A79" s="3"/>
      <c r="B79" s="3"/>
      <c r="C79" s="3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3" ht="15">
      <c r="E83" t="s">
        <v>6</v>
      </c>
    </row>
  </sheetData>
  <sheetProtection/>
  <mergeCells count="40">
    <mergeCell ref="A1:O1"/>
    <mergeCell ref="A2:O2"/>
    <mergeCell ref="J5:O5"/>
    <mergeCell ref="J3:O3"/>
    <mergeCell ref="J4:O4"/>
    <mergeCell ref="A13:A14"/>
    <mergeCell ref="A11:A12"/>
    <mergeCell ref="A9:A10"/>
    <mergeCell ref="A7:A8"/>
    <mergeCell ref="A27:A28"/>
    <mergeCell ref="A29:A30"/>
    <mergeCell ref="A31:A32"/>
    <mergeCell ref="A33:A34"/>
    <mergeCell ref="A21:A22"/>
    <mergeCell ref="A15:A16"/>
    <mergeCell ref="A23:A24"/>
    <mergeCell ref="A25:A26"/>
    <mergeCell ref="A17:A18"/>
    <mergeCell ref="A19:A20"/>
    <mergeCell ref="A41:A42"/>
    <mergeCell ref="A43:A44"/>
    <mergeCell ref="A45:A46"/>
    <mergeCell ref="A35:A36"/>
    <mergeCell ref="A37:A38"/>
    <mergeCell ref="A39:A40"/>
    <mergeCell ref="A55:A56"/>
    <mergeCell ref="A57:A58"/>
    <mergeCell ref="A69:A70"/>
    <mergeCell ref="A71:A72"/>
    <mergeCell ref="A47:A48"/>
    <mergeCell ref="A49:A50"/>
    <mergeCell ref="A51:A52"/>
    <mergeCell ref="A53:A54"/>
    <mergeCell ref="A77:A78"/>
    <mergeCell ref="A59:A60"/>
    <mergeCell ref="A63:A64"/>
    <mergeCell ref="A65:A66"/>
    <mergeCell ref="A67:A68"/>
    <mergeCell ref="A73:A74"/>
    <mergeCell ref="A75:A76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MorozovaNN</cp:lastModifiedBy>
  <cp:lastPrinted>2015-08-14T04:27:16Z</cp:lastPrinted>
  <dcterms:created xsi:type="dcterms:W3CDTF">2003-05-21T21:01:18Z</dcterms:created>
  <dcterms:modified xsi:type="dcterms:W3CDTF">2015-08-26T22:11:46Z</dcterms:modified>
  <cp:category/>
  <cp:version/>
  <cp:contentType/>
  <cp:contentStatus/>
</cp:coreProperties>
</file>